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530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1'!$12:$12</definedName>
  </definedNames>
  <calcPr fullCalcOnLoad="1"/>
</workbook>
</file>

<file path=xl/sharedStrings.xml><?xml version="1.0" encoding="utf-8"?>
<sst xmlns="http://schemas.openxmlformats.org/spreadsheetml/2006/main" count="229" uniqueCount="187">
  <si>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</si>
  <si>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</si>
  <si>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</si>
  <si>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</si>
  <si>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</si>
  <si>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</si>
  <si>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</si>
  <si>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</si>
  <si>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</si>
  <si>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</si>
  <si>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</si>
  <si>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</si>
  <si>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</si>
  <si>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</si>
  <si>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</si>
  <si>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</si>
  <si>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</si>
  <si>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</si>
  <si>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</si>
  <si>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</si>
  <si>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</si>
  <si>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</si>
  <si>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</si>
  <si>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</si>
  <si>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</si>
  <si>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</si>
  <si>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</si>
  <si>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</si>
  <si>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</si>
  <si>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</si>
  <si>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</si>
  <si>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</si>
  <si>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</si>
  <si>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</si>
  <si>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</si>
  <si>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</si>
  <si>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</si>
  <si>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</si>
  <si>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</si>
  <si>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</si>
  <si>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</si>
  <si>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</si>
  <si>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</si>
  <si>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</si>
  <si>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</si>
  <si>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</si>
  <si>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</si>
  <si>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</si>
  <si>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</si>
  <si>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</si>
  <si>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</si>
  <si>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</si>
  <si>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</si>
  <si>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</si>
  <si>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</si>
  <si>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</si>
  <si>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</si>
  <si>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</si>
  <si>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</si>
  <si>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</si>
  <si>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</si>
  <si>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</si>
  <si>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</si>
  <si>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</si>
  <si>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</si>
  <si>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</si>
  <si>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</si>
  <si>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</si>
  <si>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</si>
  <si>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</si>
  <si>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</si>
  <si>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</si>
  <si>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</si>
  <si>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</si>
  <si>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</si>
  <si>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</si>
  <si>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</si>
  <si>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</si>
  <si>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</si>
  <si>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</si>
  <si>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</si>
  <si>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</si>
  <si>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</si>
  <si>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</si>
  <si>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</si>
  <si>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</si>
  <si>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</si>
  <si>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</si>
  <si>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</si>
  <si>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</si>
  <si>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</si>
  <si>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</si>
  <si>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</si>
  <si>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</si>
  <si>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</si>
  <si>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</si>
  <si>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</si>
  <si>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</si>
  <si>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</si>
  <si>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</si>
  <si>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</si>
  <si>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</si>
  <si>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</si>
  <si>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</si>
  <si>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</si>
  <si>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</si>
  <si>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</si>
  <si>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</si>
  <si>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</si>
  <si>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</si>
  <si>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</si>
  <si>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</si>
  <si>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</si>
  <si>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</si>
  <si>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</si>
  <si>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</si>
  <si>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</si>
  <si>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</si>
  <si>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</si>
  <si>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</si>
  <si>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</si>
  <si>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</si>
  <si>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</si>
  <si>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</si>
  <si>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</si>
  <si>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</si>
  <si>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</si>
  <si>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</si>
  <si>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</si>
  <si>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</si>
  <si>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</si>
  <si>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</si>
  <si>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</si>
  <si>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</si>
  <si>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</si>
  <si>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</si>
  <si>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</si>
  <si>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</si>
  <si>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</si>
  <si>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</si>
  <si>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</si>
  <si>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</si>
  <si>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</si>
  <si>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</si>
  <si>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</si>
  <si>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</si>
  <si>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</si>
  <si>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</si>
  <si>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</si>
  <si>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</si>
  <si>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</si>
  <si>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</si>
  <si>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</si>
  <si>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</si>
  <si>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</si>
  <si>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</si>
  <si>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</si>
  <si>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</si>
  <si>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</si>
  <si>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</si>
  <si>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</si>
  <si>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</si>
  <si>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</si>
  <si>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</si>
  <si>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</si>
  <si>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Код классификации доходов бюджетов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</si>
  <si>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</si>
  <si>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</si>
  <si>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 xml:space="preserve">Единый сельскохозяйственный налог
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</si>
  <si>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</si>
  <si>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</si>
  <si>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</si>
  <si>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</si>
  <si>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</si>
  <si>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</si>
  <si>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бюджета Южского муниципального района по кодам классификации доходов бюджетов за 1 квартал 2023 года</t>
  </si>
  <si>
    <t>Утвержденные бюджетные назначения (руб.)</t>
  </si>
  <si>
    <t>Процент исполнения (%)</t>
  </si>
  <si>
    <t xml:space="preserve">ЗАДОЛЖЕННОСТЬ И ПЕРЕРАСЧЕТЫ ПО ОТМЕНЕННЫМ НАЛОГАМ, СБОРАМ И ИНЫМ ОБЯЗАТЕЛЬНЫМ ПЛАТЕЖАМ
</t>
  </si>
  <si>
    <t xml:space="preserve">Прочие налоги и сборы (по отмененным налогам и сборам субъектов Российской Федерации)
</t>
  </si>
  <si>
    <t>Исполнено за 1 квартал 2023 года (руб.)</t>
  </si>
  <si>
    <r>
      <t xml:space="preserve">НАЛОГИ НА СОВОКУПНЫЙ ДОХОД                      </t>
    </r>
  </si>
  <si>
    <t xml:space="preserve">ГОСУДАРСТВЕННАЯ ПОШЛИНА    </t>
  </si>
  <si>
    <t xml:space="preserve">ПРОЧИЕ БЕЗВОЗМЕЗДНЫЕ ПОСТУПЛЕНИЯ 
</t>
  </si>
  <si>
    <t xml:space="preserve">Прочие безвозмездные поступления в бюджеты муниципальных районов 
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</si>
  <si>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 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</si>
  <si>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3"/>
        <color indexed="56"/>
        <rFont val="Times New Roman"/>
        <family val="1"/>
      </rPr>
      <t xml:space="preserve"> </t>
    </r>
    <r>
      <rPr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</si>
</sst>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50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top" wrapText="1"/>
    </xf>
    <xf numFmtId="11" fontId="8" fillId="33" borderId="10" xfId="0" applyNumberFormat="1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">
      <c r="A1" s="1">
        <v>725412083</v>
      </c>
    </row>
    <row r="4" ht="12">
      <c r="A4" t="s">
        <v>0</v>
      </c>
    </row>
    <row r="5" ht="12">
      <c r="A5" t="s">
        <v>1</v>
      </c>
    </row>
    <row r="6" ht="12">
      <c r="A6" t="s">
        <v>2</v>
      </c>
    </row>
    <row r="8" ht="12">
      <c r="A8" t="s">
        <v>3</v>
      </c>
    </row>
    <row r="9" ht="12">
      <c r="A9" t="s">
        <v>4</v>
      </c>
    </row>
    <row r="10" ht="12">
      <c r="A10" t="s">
        <v>5</v>
      </c>
    </row>
    <row r="11" ht="12">
      <c r="A11" t="s">
        <v>6</v>
      </c>
    </row>
    <row r="13" ht="12">
      <c r="A13" t="s">
        <v>7</v>
      </c>
    </row>
    <row r="14" ht="12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tabSelected="1" zoomScalePageLayoutView="0" workbookViewId="0" topLeftCell="A8">
      <selection activeCell="C6" sqref="C6:E6"/>
    </sheetView>
  </sheetViews>
  <sheetFormatPr defaultColWidth="9.125" defaultRowHeight="12.75"/>
  <cols>
    <col min="1" max="1" width="35.75390625" style="2" customWidth="1"/>
    <col min="2" max="2" width="48.50390625" style="3" customWidth="1"/>
    <col min="3" max="3" width="19.5039062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" hidden="1">
      <c r="C1" s="49"/>
      <c r="D1" s="49"/>
      <c r="E1" s="49"/>
    </row>
    <row r="2" spans="3:5" ht="18" hidden="1">
      <c r="C2" s="49"/>
      <c r="D2" s="49"/>
      <c r="E2" s="49"/>
    </row>
    <row r="3" spans="3:5" ht="18" hidden="1">
      <c r="C3" s="49"/>
      <c r="D3" s="49"/>
      <c r="E3" s="49"/>
    </row>
    <row r="4" spans="3:5" ht="24" customHeight="1" hidden="1">
      <c r="C4" s="49"/>
      <c r="D4" s="49"/>
      <c r="E4" s="49"/>
    </row>
    <row r="5" ht="18" hidden="1"/>
    <row r="6" spans="3:5" ht="16.5" customHeight="1" hidden="1">
      <c r="C6" s="49"/>
      <c r="D6" s="49"/>
      <c r="E6" s="49"/>
    </row>
    <row r="7" spans="3:5" ht="18" hidden="1">
      <c r="C7" s="28"/>
      <c r="D7" s="28"/>
      <c r="E7" s="28"/>
    </row>
    <row r="8" spans="1:5" ht="27" customHeight="1">
      <c r="A8" s="50" t="s">
        <v>175</v>
      </c>
      <c r="B8" s="50"/>
      <c r="C8" s="50"/>
      <c r="D8" s="50"/>
      <c r="E8" s="50"/>
    </row>
    <row r="9" spans="1:5" ht="19.5" customHeight="1">
      <c r="A9" s="48"/>
      <c r="B9" s="48"/>
      <c r="C9" s="48"/>
      <c r="D9" s="48"/>
      <c r="E9" s="48"/>
    </row>
    <row r="10" spans="1:5" ht="42.75" customHeight="1">
      <c r="A10" s="45" t="s">
        <v>165</v>
      </c>
      <c r="B10" s="47" t="s">
        <v>28</v>
      </c>
      <c r="C10" s="45" t="s">
        <v>176</v>
      </c>
      <c r="D10" s="45" t="s">
        <v>180</v>
      </c>
      <c r="E10" s="45" t="s">
        <v>177</v>
      </c>
    </row>
    <row r="11" spans="1:5" ht="34.5" customHeight="1">
      <c r="A11" s="46"/>
      <c r="B11" s="47"/>
      <c r="C11" s="46"/>
      <c r="D11" s="46"/>
      <c r="E11" s="46"/>
    </row>
    <row r="12" spans="1:5" ht="18">
      <c r="A12" s="21">
        <v>1</v>
      </c>
      <c r="B12" s="21">
        <v>2</v>
      </c>
      <c r="C12" s="20">
        <v>5</v>
      </c>
      <c r="D12" s="20">
        <v>6</v>
      </c>
      <c r="E12" s="25">
        <v>7</v>
      </c>
    </row>
    <row r="13" spans="1:5" ht="33">
      <c r="A13" s="11" t="s">
        <v>8</v>
      </c>
      <c r="B13" s="34" t="s">
        <v>38</v>
      </c>
      <c r="C13" s="17">
        <f>C14+C16+C18+C34+C57+C59+C61+C66+C69</f>
        <v>79776682.47</v>
      </c>
      <c r="D13" s="27">
        <f>D14+D16+D18+D34+D57+D59+D61+D66+D69+D54</f>
        <v>12491301.129999999</v>
      </c>
      <c r="E13" s="27">
        <f>D13/C13*100</f>
        <v>15.657834774838312</v>
      </c>
    </row>
    <row r="14" spans="1:5" ht="18">
      <c r="A14" s="11" t="s">
        <v>9</v>
      </c>
      <c r="B14" s="34" t="s">
        <v>10</v>
      </c>
      <c r="C14" s="17">
        <f>C15</f>
        <v>61445610.95</v>
      </c>
      <c r="D14" s="17">
        <f>D15</f>
        <v>9309644.68</v>
      </c>
      <c r="E14" s="27">
        <f aca="true" t="shared" si="0" ref="E14:E77">D14/C14*100</f>
        <v>15.151032817584834</v>
      </c>
    </row>
    <row r="15" spans="1:5" ht="18">
      <c r="A15" s="23" t="s">
        <v>11</v>
      </c>
      <c r="B15" s="35" t="s">
        <v>12</v>
      </c>
      <c r="C15" s="19">
        <v>61445610.95</v>
      </c>
      <c r="D15" s="19">
        <v>9309644.68</v>
      </c>
      <c r="E15" s="9">
        <f t="shared" si="0"/>
        <v>15.151032817584834</v>
      </c>
    </row>
    <row r="16" spans="1:5" s="6" customFormat="1" ht="66">
      <c r="A16" s="22" t="s">
        <v>29</v>
      </c>
      <c r="B16" s="36" t="s">
        <v>34</v>
      </c>
      <c r="C16" s="12">
        <f>C17</f>
        <v>5798960</v>
      </c>
      <c r="D16" s="12">
        <f>D17</f>
        <v>1559094.03</v>
      </c>
      <c r="E16" s="9">
        <f t="shared" si="0"/>
        <v>26.885752445266046</v>
      </c>
    </row>
    <row r="17" spans="1:5" ht="49.5">
      <c r="A17" s="18" t="s">
        <v>30</v>
      </c>
      <c r="B17" s="37" t="s">
        <v>46</v>
      </c>
      <c r="C17" s="13">
        <v>5798960</v>
      </c>
      <c r="D17" s="13">
        <v>1559094.03</v>
      </c>
      <c r="E17" s="9">
        <f t="shared" si="0"/>
        <v>26.885752445266046</v>
      </c>
    </row>
    <row r="18" spans="1:5" ht="18">
      <c r="A18" s="11" t="s">
        <v>13</v>
      </c>
      <c r="B18" s="34" t="s">
        <v>181</v>
      </c>
      <c r="C18" s="17">
        <f>SUM(C19:C33)</f>
        <v>6890033.52</v>
      </c>
      <c r="D18" s="27">
        <f>SUM(D19:D33)</f>
        <v>627867.89</v>
      </c>
      <c r="E18" s="27">
        <f t="shared" si="0"/>
        <v>9.112697175963811</v>
      </c>
    </row>
    <row r="19" spans="1:5" ht="39.75" customHeight="1">
      <c r="A19" s="23" t="s">
        <v>94</v>
      </c>
      <c r="B19" s="35" t="s">
        <v>95</v>
      </c>
      <c r="C19" s="9">
        <v>5146933.52</v>
      </c>
      <c r="D19" s="9">
        <v>731226.64</v>
      </c>
      <c r="E19" s="9">
        <f t="shared" si="0"/>
        <v>14.207034871513166</v>
      </c>
    </row>
    <row r="20" spans="1:5" ht="49.5" hidden="1">
      <c r="A20" s="23" t="s">
        <v>115</v>
      </c>
      <c r="B20" s="35" t="s">
        <v>116</v>
      </c>
      <c r="C20" s="9">
        <f>C21</f>
        <v>0</v>
      </c>
      <c r="D20" s="9">
        <f>D21</f>
        <v>0</v>
      </c>
      <c r="E20" s="9" t="e">
        <f t="shared" si="0"/>
        <v>#DIV/0!</v>
      </c>
    </row>
    <row r="21" spans="1:5" ht="49.5" hidden="1">
      <c r="A21" s="23" t="s">
        <v>117</v>
      </c>
      <c r="B21" s="35" t="s">
        <v>116</v>
      </c>
      <c r="C21" s="9">
        <f>C22</f>
        <v>0</v>
      </c>
      <c r="D21" s="9">
        <f>D22</f>
        <v>0</v>
      </c>
      <c r="E21" s="9" t="e">
        <f t="shared" si="0"/>
        <v>#DIV/0!</v>
      </c>
    </row>
    <row r="22" spans="1:5" ht="49.5" hidden="1">
      <c r="A22" s="23" t="s">
        <v>118</v>
      </c>
      <c r="B22" s="35" t="s">
        <v>116</v>
      </c>
      <c r="C22" s="9">
        <v>0</v>
      </c>
      <c r="D22" s="9">
        <v>0</v>
      </c>
      <c r="E22" s="9" t="e">
        <f t="shared" si="0"/>
        <v>#DIV/0!</v>
      </c>
    </row>
    <row r="23" spans="1:5" ht="66" hidden="1">
      <c r="A23" s="24" t="s">
        <v>131</v>
      </c>
      <c r="B23" s="35" t="s">
        <v>130</v>
      </c>
      <c r="C23" s="9">
        <f>C24</f>
        <v>0</v>
      </c>
      <c r="D23" s="9">
        <f>D24</f>
        <v>0</v>
      </c>
      <c r="E23" s="9" t="e">
        <f t="shared" si="0"/>
        <v>#DIV/0!</v>
      </c>
    </row>
    <row r="24" spans="1:5" ht="66" hidden="1">
      <c r="A24" s="24" t="s">
        <v>132</v>
      </c>
      <c r="B24" s="35" t="s">
        <v>130</v>
      </c>
      <c r="C24" s="9">
        <v>0</v>
      </c>
      <c r="D24" s="9">
        <v>0</v>
      </c>
      <c r="E24" s="9" t="e">
        <f t="shared" si="0"/>
        <v>#DIV/0!</v>
      </c>
    </row>
    <row r="25" spans="1:5" ht="18" hidden="1">
      <c r="A25" s="23" t="s">
        <v>31</v>
      </c>
      <c r="B25" s="35" t="s">
        <v>47</v>
      </c>
      <c r="C25" s="9">
        <f>C26</f>
        <v>0</v>
      </c>
      <c r="D25" s="9">
        <f>D26</f>
        <v>0</v>
      </c>
      <c r="E25" s="9" t="e">
        <f t="shared" si="0"/>
        <v>#DIV/0!</v>
      </c>
    </row>
    <row r="26" spans="1:5" ht="18" hidden="1">
      <c r="A26" s="23" t="s">
        <v>36</v>
      </c>
      <c r="B26" s="35" t="s">
        <v>47</v>
      </c>
      <c r="C26" s="9">
        <f>C27</f>
        <v>0</v>
      </c>
      <c r="D26" s="9">
        <f>D27</f>
        <v>0</v>
      </c>
      <c r="E26" s="9" t="e">
        <f t="shared" si="0"/>
        <v>#DIV/0!</v>
      </c>
    </row>
    <row r="27" spans="1:5" ht="18" hidden="1">
      <c r="A27" s="23" t="s">
        <v>14</v>
      </c>
      <c r="B27" s="35" t="s">
        <v>47</v>
      </c>
      <c r="C27" s="9">
        <v>0</v>
      </c>
      <c r="D27" s="9">
        <v>0</v>
      </c>
      <c r="E27" s="9" t="e">
        <f t="shared" si="0"/>
        <v>#DIV/0!</v>
      </c>
    </row>
    <row r="28" spans="1:5" ht="29.25" customHeight="1">
      <c r="A28" s="26" t="s">
        <v>31</v>
      </c>
      <c r="B28" s="35" t="s">
        <v>168</v>
      </c>
      <c r="C28" s="9">
        <v>7000</v>
      </c>
      <c r="D28" s="9">
        <v>700</v>
      </c>
      <c r="E28" s="9">
        <f t="shared" si="0"/>
        <v>10</v>
      </c>
    </row>
    <row r="29" spans="1:5" ht="66.75" customHeight="1" hidden="1">
      <c r="A29" s="11" t="s">
        <v>101</v>
      </c>
      <c r="B29" s="36" t="s">
        <v>102</v>
      </c>
      <c r="C29" s="17">
        <f aca="true" t="shared" si="1" ref="C29:D31">C30</f>
        <v>0</v>
      </c>
      <c r="D29" s="17">
        <f t="shared" si="1"/>
        <v>0</v>
      </c>
      <c r="E29" s="9" t="e">
        <f t="shared" si="0"/>
        <v>#DIV/0!</v>
      </c>
    </row>
    <row r="30" spans="1:5" ht="36" customHeight="1" hidden="1">
      <c r="A30" s="23" t="s">
        <v>103</v>
      </c>
      <c r="B30" s="37" t="s">
        <v>104</v>
      </c>
      <c r="C30" s="9">
        <f t="shared" si="1"/>
        <v>0</v>
      </c>
      <c r="D30" s="9">
        <f t="shared" si="1"/>
        <v>0</v>
      </c>
      <c r="E30" s="9" t="e">
        <f t="shared" si="0"/>
        <v>#DIV/0!</v>
      </c>
    </row>
    <row r="31" spans="1:5" ht="60" customHeight="1" hidden="1">
      <c r="A31" s="23" t="s">
        <v>105</v>
      </c>
      <c r="B31" s="37" t="s">
        <v>106</v>
      </c>
      <c r="C31" s="9">
        <f t="shared" si="1"/>
        <v>0</v>
      </c>
      <c r="D31" s="9">
        <f t="shared" si="1"/>
        <v>0</v>
      </c>
      <c r="E31" s="9" t="e">
        <f t="shared" si="0"/>
        <v>#DIV/0!</v>
      </c>
    </row>
    <row r="32" spans="1:5" ht="57" customHeight="1" hidden="1">
      <c r="A32" s="23" t="s">
        <v>107</v>
      </c>
      <c r="B32" s="37" t="s">
        <v>106</v>
      </c>
      <c r="C32" s="9">
        <f>78000-78000</f>
        <v>0</v>
      </c>
      <c r="D32" s="9">
        <f>78000-78000</f>
        <v>0</v>
      </c>
      <c r="E32" s="9" t="e">
        <f t="shared" si="0"/>
        <v>#DIV/0!</v>
      </c>
    </row>
    <row r="33" spans="1:5" ht="37.5" customHeight="1">
      <c r="A33" s="30" t="s">
        <v>166</v>
      </c>
      <c r="B33" s="37" t="s">
        <v>167</v>
      </c>
      <c r="C33" s="9">
        <v>1736100</v>
      </c>
      <c r="D33" s="9">
        <v>-104058.75</v>
      </c>
      <c r="E33" s="9">
        <f t="shared" si="0"/>
        <v>-5.993822360463106</v>
      </c>
    </row>
    <row r="34" spans="1:5" ht="18">
      <c r="A34" s="11" t="s">
        <v>15</v>
      </c>
      <c r="B34" s="34" t="s">
        <v>182</v>
      </c>
      <c r="C34" s="17">
        <f>SUM(C35:C36)</f>
        <v>1588000</v>
      </c>
      <c r="D34" s="27">
        <f>SUM(D35:D36)</f>
        <v>287814.85</v>
      </c>
      <c r="E34" s="27">
        <f t="shared" si="0"/>
        <v>18.124360831234256</v>
      </c>
    </row>
    <row r="35" spans="1:5" ht="49.5">
      <c r="A35" s="23" t="s">
        <v>35</v>
      </c>
      <c r="B35" s="35" t="s">
        <v>48</v>
      </c>
      <c r="C35" s="19">
        <v>1578000</v>
      </c>
      <c r="D35" s="19">
        <v>287814.85</v>
      </c>
      <c r="E35" s="9">
        <f t="shared" si="0"/>
        <v>18.239217363751585</v>
      </c>
    </row>
    <row r="36" spans="1:5" ht="66">
      <c r="A36" s="23" t="s">
        <v>16</v>
      </c>
      <c r="B36" s="35" t="s">
        <v>49</v>
      </c>
      <c r="C36" s="14">
        <v>10000</v>
      </c>
      <c r="D36" s="14">
        <v>0</v>
      </c>
      <c r="E36" s="9">
        <f t="shared" si="0"/>
        <v>0</v>
      </c>
    </row>
    <row r="37" spans="1:5" ht="66" hidden="1">
      <c r="A37" s="11" t="s">
        <v>120</v>
      </c>
      <c r="B37" s="38" t="s">
        <v>121</v>
      </c>
      <c r="C37" s="17">
        <f>SUM(C35:C36)</f>
        <v>1588000</v>
      </c>
      <c r="D37" s="17">
        <f>D38+D41+D44+D47</f>
        <v>0</v>
      </c>
      <c r="E37" s="9">
        <f t="shared" si="0"/>
        <v>0</v>
      </c>
    </row>
    <row r="38" spans="1:5" ht="66" hidden="1">
      <c r="A38" s="24" t="s">
        <v>133</v>
      </c>
      <c r="B38" s="39" t="s">
        <v>136</v>
      </c>
      <c r="C38" s="9">
        <f>C39</f>
        <v>0</v>
      </c>
      <c r="D38" s="9">
        <f>D39</f>
        <v>0</v>
      </c>
      <c r="E38" s="9" t="e">
        <f t="shared" si="0"/>
        <v>#DIV/0!</v>
      </c>
    </row>
    <row r="39" spans="1:5" ht="16.5" customHeight="1" hidden="1">
      <c r="A39" s="24" t="s">
        <v>134</v>
      </c>
      <c r="B39" s="39" t="s">
        <v>137</v>
      </c>
      <c r="C39" s="9">
        <f>C40</f>
        <v>0</v>
      </c>
      <c r="D39" s="9">
        <f>D40</f>
        <v>0</v>
      </c>
      <c r="E39" s="9" t="e">
        <f t="shared" si="0"/>
        <v>#DIV/0!</v>
      </c>
    </row>
    <row r="40" spans="1:5" ht="82.5" hidden="1">
      <c r="A40" s="24" t="s">
        <v>135</v>
      </c>
      <c r="B40" s="39" t="s">
        <v>137</v>
      </c>
      <c r="C40" s="13">
        <v>0</v>
      </c>
      <c r="D40" s="13">
        <v>0</v>
      </c>
      <c r="E40" s="9" t="e">
        <f t="shared" si="0"/>
        <v>#DIV/0!</v>
      </c>
    </row>
    <row r="41" spans="1:5" ht="36" hidden="1">
      <c r="A41" s="24" t="s">
        <v>138</v>
      </c>
      <c r="B41" s="39" t="s">
        <v>141</v>
      </c>
      <c r="C41" s="9">
        <f>C42</f>
        <v>0</v>
      </c>
      <c r="D41" s="9">
        <f>D42</f>
        <v>0</v>
      </c>
      <c r="E41" s="9" t="e">
        <f t="shared" si="0"/>
        <v>#DIV/0!</v>
      </c>
    </row>
    <row r="42" spans="1:5" ht="36" hidden="1">
      <c r="A42" s="24" t="s">
        <v>139</v>
      </c>
      <c r="B42" s="39" t="s">
        <v>142</v>
      </c>
      <c r="C42" s="9">
        <f>C43</f>
        <v>0</v>
      </c>
      <c r="D42" s="9">
        <f>D43</f>
        <v>0</v>
      </c>
      <c r="E42" s="9" t="e">
        <f t="shared" si="0"/>
        <v>#DIV/0!</v>
      </c>
    </row>
    <row r="43" spans="1:5" ht="36" hidden="1">
      <c r="A43" s="24" t="s">
        <v>140</v>
      </c>
      <c r="B43" s="39" t="s">
        <v>142</v>
      </c>
      <c r="C43" s="13">
        <v>0</v>
      </c>
      <c r="D43" s="13">
        <v>0</v>
      </c>
      <c r="E43" s="9" t="e">
        <f t="shared" si="0"/>
        <v>#DIV/0!</v>
      </c>
    </row>
    <row r="44" spans="1:5" ht="66" hidden="1">
      <c r="A44" s="24" t="s">
        <v>143</v>
      </c>
      <c r="B44" s="39" t="s">
        <v>146</v>
      </c>
      <c r="C44" s="9">
        <f>C45</f>
        <v>0</v>
      </c>
      <c r="D44" s="9">
        <f>D45</f>
        <v>0</v>
      </c>
      <c r="E44" s="9" t="e">
        <f t="shared" si="0"/>
        <v>#DIV/0!</v>
      </c>
    </row>
    <row r="45" spans="1:5" ht="36" hidden="1">
      <c r="A45" s="24" t="s">
        <v>144</v>
      </c>
      <c r="B45" s="39" t="s">
        <v>147</v>
      </c>
      <c r="C45" s="9">
        <f>C46</f>
        <v>0</v>
      </c>
      <c r="D45" s="9">
        <f>D46</f>
        <v>0</v>
      </c>
      <c r="E45" s="9" t="e">
        <f t="shared" si="0"/>
        <v>#DIV/0!</v>
      </c>
    </row>
    <row r="46" spans="1:5" ht="36" hidden="1">
      <c r="A46" s="24" t="s">
        <v>145</v>
      </c>
      <c r="B46" s="39" t="s">
        <v>147</v>
      </c>
      <c r="C46" s="13">
        <v>0</v>
      </c>
      <c r="D46" s="13">
        <v>0</v>
      </c>
      <c r="E46" s="9" t="e">
        <f t="shared" si="0"/>
        <v>#DIV/0!</v>
      </c>
    </row>
    <row r="47" spans="1:5" ht="54" customHeight="1" hidden="1">
      <c r="A47" s="23" t="s">
        <v>123</v>
      </c>
      <c r="B47" s="39" t="s">
        <v>124</v>
      </c>
      <c r="C47" s="9">
        <f>C48+C51</f>
        <v>0</v>
      </c>
      <c r="D47" s="9">
        <f>D48+D51</f>
        <v>0</v>
      </c>
      <c r="E47" s="9" t="e">
        <f t="shared" si="0"/>
        <v>#DIV/0!</v>
      </c>
    </row>
    <row r="48" spans="1:5" ht="40.5" customHeight="1" hidden="1">
      <c r="A48" s="24" t="s">
        <v>148</v>
      </c>
      <c r="B48" s="39" t="s">
        <v>149</v>
      </c>
      <c r="C48" s="9">
        <f>C49</f>
        <v>0</v>
      </c>
      <c r="D48" s="9">
        <f>D49</f>
        <v>0</v>
      </c>
      <c r="E48" s="9" t="e">
        <f t="shared" si="0"/>
        <v>#DIV/0!</v>
      </c>
    </row>
    <row r="49" spans="1:5" ht="140.25" customHeight="1" hidden="1">
      <c r="A49" s="24" t="s">
        <v>150</v>
      </c>
      <c r="B49" s="39" t="s">
        <v>151</v>
      </c>
      <c r="C49" s="9">
        <f>C50</f>
        <v>0</v>
      </c>
      <c r="D49" s="9">
        <f>D50</f>
        <v>0</v>
      </c>
      <c r="E49" s="9" t="e">
        <f t="shared" si="0"/>
        <v>#DIV/0!</v>
      </c>
    </row>
    <row r="50" spans="1:5" ht="143.25" customHeight="1" hidden="1">
      <c r="A50" s="24" t="s">
        <v>152</v>
      </c>
      <c r="B50" s="39" t="s">
        <v>151</v>
      </c>
      <c r="C50" s="13">
        <v>0</v>
      </c>
      <c r="D50" s="13">
        <v>0</v>
      </c>
      <c r="E50" s="9" t="e">
        <f t="shared" si="0"/>
        <v>#DIV/0!</v>
      </c>
    </row>
    <row r="51" spans="1:5" ht="33" hidden="1">
      <c r="A51" s="23" t="s">
        <v>125</v>
      </c>
      <c r="B51" s="39" t="s">
        <v>126</v>
      </c>
      <c r="C51" s="13">
        <f>C52</f>
        <v>0</v>
      </c>
      <c r="D51" s="13">
        <f>D52</f>
        <v>0</v>
      </c>
      <c r="E51" s="9" t="e">
        <f t="shared" si="0"/>
        <v>#DIV/0!</v>
      </c>
    </row>
    <row r="52" spans="1:5" ht="0.75" customHeight="1" hidden="1">
      <c r="A52" s="23" t="s">
        <v>127</v>
      </c>
      <c r="B52" s="39" t="s">
        <v>128</v>
      </c>
      <c r="C52" s="13">
        <f>C53</f>
        <v>0</v>
      </c>
      <c r="D52" s="13">
        <f>D53</f>
        <v>0</v>
      </c>
      <c r="E52" s="9" t="e">
        <f t="shared" si="0"/>
        <v>#DIV/0!</v>
      </c>
    </row>
    <row r="53" spans="1:5" ht="66" hidden="1">
      <c r="A53" s="23" t="s">
        <v>129</v>
      </c>
      <c r="B53" s="39" t="s">
        <v>128</v>
      </c>
      <c r="C53" s="14">
        <v>0</v>
      </c>
      <c r="D53" s="14">
        <v>0</v>
      </c>
      <c r="E53" s="9" t="e">
        <f t="shared" si="0"/>
        <v>#DIV/0!</v>
      </c>
    </row>
    <row r="54" spans="1:5" ht="71.25" customHeight="1">
      <c r="A54" s="11" t="s">
        <v>120</v>
      </c>
      <c r="B54" s="38" t="s">
        <v>178</v>
      </c>
      <c r="C54" s="33">
        <f>SUM(C55:C56)</f>
        <v>0</v>
      </c>
      <c r="D54" s="33">
        <f>SUM(D55:D56)</f>
        <v>204.23999999999998</v>
      </c>
      <c r="E54" s="27">
        <v>0</v>
      </c>
    </row>
    <row r="55" spans="1:5" ht="54" customHeight="1">
      <c r="A55" s="32" t="s">
        <v>143</v>
      </c>
      <c r="B55" s="39" t="s">
        <v>179</v>
      </c>
      <c r="C55" s="14">
        <v>0</v>
      </c>
      <c r="D55" s="14">
        <v>-77.66</v>
      </c>
      <c r="E55" s="9">
        <v>0</v>
      </c>
    </row>
    <row r="56" spans="1:5" ht="41.25" customHeight="1">
      <c r="A56" s="32" t="s">
        <v>123</v>
      </c>
      <c r="B56" s="39" t="s">
        <v>124</v>
      </c>
      <c r="C56" s="14">
        <v>0</v>
      </c>
      <c r="D56" s="14">
        <v>281.9</v>
      </c>
      <c r="E56" s="9">
        <v>0</v>
      </c>
    </row>
    <row r="57" spans="1:7" ht="66">
      <c r="A57" s="11" t="s">
        <v>17</v>
      </c>
      <c r="B57" s="34" t="s">
        <v>50</v>
      </c>
      <c r="C57" s="17">
        <f>SUM(C58:C58)</f>
        <v>3006328</v>
      </c>
      <c r="D57" s="27">
        <f>SUM(D58:D58)</f>
        <v>423457.49</v>
      </c>
      <c r="E57" s="27">
        <f t="shared" si="0"/>
        <v>14.08553857064166</v>
      </c>
      <c r="F57" s="7"/>
      <c r="G57" s="7"/>
    </row>
    <row r="58" spans="1:5" ht="148.5">
      <c r="A58" s="23" t="s">
        <v>18</v>
      </c>
      <c r="B58" s="39" t="s">
        <v>51</v>
      </c>
      <c r="C58" s="19">
        <v>3006328</v>
      </c>
      <c r="D58" s="19">
        <v>423457.49</v>
      </c>
      <c r="E58" s="9">
        <f t="shared" si="0"/>
        <v>14.08553857064166</v>
      </c>
    </row>
    <row r="59" spans="1:5" ht="33">
      <c r="A59" s="11" t="s">
        <v>19</v>
      </c>
      <c r="B59" s="34" t="s">
        <v>32</v>
      </c>
      <c r="C59" s="17">
        <f>C60</f>
        <v>237400</v>
      </c>
      <c r="D59" s="17">
        <f>D60</f>
        <v>128204.28</v>
      </c>
      <c r="E59" s="27">
        <f t="shared" si="0"/>
        <v>54.00348778433024</v>
      </c>
    </row>
    <row r="60" spans="1:5" ht="33">
      <c r="A60" s="23" t="s">
        <v>26</v>
      </c>
      <c r="B60" s="35" t="s">
        <v>52</v>
      </c>
      <c r="C60" s="9">
        <v>237400</v>
      </c>
      <c r="D60" s="9">
        <v>128204.28</v>
      </c>
      <c r="E60" s="9">
        <f t="shared" si="0"/>
        <v>54.00348778433024</v>
      </c>
    </row>
    <row r="61" spans="1:5" ht="49.5">
      <c r="A61" s="11" t="s">
        <v>20</v>
      </c>
      <c r="B61" s="38" t="s">
        <v>53</v>
      </c>
      <c r="C61" s="17">
        <f>C62+C63</f>
        <v>325000</v>
      </c>
      <c r="D61" s="17">
        <f>D62+D63</f>
        <v>75666.92</v>
      </c>
      <c r="E61" s="27">
        <f t="shared" si="0"/>
        <v>23.28212923076923</v>
      </c>
    </row>
    <row r="62" spans="1:5" ht="18">
      <c r="A62" s="23" t="s">
        <v>27</v>
      </c>
      <c r="B62" s="39" t="s">
        <v>54</v>
      </c>
      <c r="C62" s="9">
        <v>295000</v>
      </c>
      <c r="D62" s="9">
        <v>68712.37</v>
      </c>
      <c r="E62" s="9">
        <f t="shared" si="0"/>
        <v>23.292328813559322</v>
      </c>
    </row>
    <row r="63" spans="1:5" ht="18">
      <c r="A63" s="23" t="s">
        <v>37</v>
      </c>
      <c r="B63" s="35" t="s">
        <v>55</v>
      </c>
      <c r="C63" s="13">
        <v>30000</v>
      </c>
      <c r="D63" s="13">
        <v>6954.55</v>
      </c>
      <c r="E63" s="9">
        <f t="shared" si="0"/>
        <v>23.181833333333334</v>
      </c>
    </row>
    <row r="64" spans="1:5" ht="66" hidden="1">
      <c r="A64" s="20" t="s">
        <v>122</v>
      </c>
      <c r="B64" s="35" t="s">
        <v>119</v>
      </c>
      <c r="C64" s="13">
        <v>0</v>
      </c>
      <c r="D64" s="13">
        <v>0</v>
      </c>
      <c r="E64" s="9" t="e">
        <f t="shared" si="0"/>
        <v>#DIV/0!</v>
      </c>
    </row>
    <row r="65" spans="1:5" ht="66" hidden="1">
      <c r="A65" s="20" t="s">
        <v>153</v>
      </c>
      <c r="B65" s="35" t="s">
        <v>119</v>
      </c>
      <c r="C65" s="13">
        <v>0</v>
      </c>
      <c r="D65" s="13">
        <v>0</v>
      </c>
      <c r="E65" s="9" t="e">
        <f t="shared" si="0"/>
        <v>#DIV/0!</v>
      </c>
    </row>
    <row r="66" spans="1:5" ht="49.5">
      <c r="A66" s="11" t="s">
        <v>21</v>
      </c>
      <c r="B66" s="34" t="s">
        <v>56</v>
      </c>
      <c r="C66" s="17">
        <f>SUM(C67:C68)</f>
        <v>255000</v>
      </c>
      <c r="D66" s="27">
        <f>SUM(D67:D68)</f>
        <v>14904.37</v>
      </c>
      <c r="E66" s="27">
        <f t="shared" si="0"/>
        <v>5.844850980392157</v>
      </c>
    </row>
    <row r="67" spans="1:5" ht="132">
      <c r="A67" s="23" t="s">
        <v>22</v>
      </c>
      <c r="B67" s="39" t="s">
        <v>57</v>
      </c>
      <c r="C67" s="13">
        <v>200000</v>
      </c>
      <c r="D67" s="13">
        <v>0</v>
      </c>
      <c r="E67" s="9">
        <f t="shared" si="0"/>
        <v>0</v>
      </c>
    </row>
    <row r="68" spans="1:5" ht="49.5">
      <c r="A68" s="23" t="s">
        <v>23</v>
      </c>
      <c r="B68" s="35" t="s">
        <v>58</v>
      </c>
      <c r="C68" s="19">
        <v>55000</v>
      </c>
      <c r="D68" s="19">
        <v>14904.37</v>
      </c>
      <c r="E68" s="9">
        <f t="shared" si="0"/>
        <v>27.098854545454547</v>
      </c>
    </row>
    <row r="69" spans="1:5" ht="33">
      <c r="A69" s="11" t="s">
        <v>24</v>
      </c>
      <c r="B69" s="34" t="s">
        <v>59</v>
      </c>
      <c r="C69" s="17">
        <f>SUM(C70:C78)</f>
        <v>230350</v>
      </c>
      <c r="D69" s="27">
        <f>SUM(D70:D78)</f>
        <v>64442.380000000005</v>
      </c>
      <c r="E69" s="27">
        <f t="shared" si="0"/>
        <v>27.97585413501194</v>
      </c>
    </row>
    <row r="70" spans="1:5" ht="49.5">
      <c r="A70" s="23" t="s">
        <v>44</v>
      </c>
      <c r="B70" s="35" t="s">
        <v>60</v>
      </c>
      <c r="C70" s="9">
        <v>213350</v>
      </c>
      <c r="D70" s="9">
        <v>51640.87</v>
      </c>
      <c r="E70" s="9">
        <f t="shared" si="0"/>
        <v>24.204766815092572</v>
      </c>
    </row>
    <row r="71" spans="1:5" ht="188.25" customHeight="1">
      <c r="A71" s="24" t="s">
        <v>163</v>
      </c>
      <c r="B71" s="40" t="s">
        <v>164</v>
      </c>
      <c r="C71" s="9">
        <v>6000</v>
      </c>
      <c r="D71" s="9">
        <v>10660</v>
      </c>
      <c r="E71" s="9">
        <f t="shared" si="0"/>
        <v>177.66666666666666</v>
      </c>
    </row>
    <row r="72" spans="1:5" ht="99" hidden="1">
      <c r="A72" s="24" t="s">
        <v>154</v>
      </c>
      <c r="B72" s="40" t="s">
        <v>155</v>
      </c>
      <c r="C72" s="9">
        <f>C73</f>
        <v>0</v>
      </c>
      <c r="D72" s="9"/>
      <c r="E72" s="9" t="e">
        <f t="shared" si="0"/>
        <v>#DIV/0!</v>
      </c>
    </row>
    <row r="73" spans="1:5" ht="132" hidden="1">
      <c r="A73" s="24" t="s">
        <v>156</v>
      </c>
      <c r="B73" s="40" t="s">
        <v>157</v>
      </c>
      <c r="C73" s="9">
        <f>SUM(C74:C75)</f>
        <v>0</v>
      </c>
      <c r="D73" s="9"/>
      <c r="E73" s="9" t="e">
        <f t="shared" si="0"/>
        <v>#DIV/0!</v>
      </c>
    </row>
    <row r="74" spans="1:5" ht="132" hidden="1">
      <c r="A74" s="24" t="s">
        <v>158</v>
      </c>
      <c r="B74" s="40" t="s">
        <v>157</v>
      </c>
      <c r="C74" s="9">
        <v>0</v>
      </c>
      <c r="D74" s="9"/>
      <c r="E74" s="9" t="e">
        <f t="shared" si="0"/>
        <v>#DIV/0!</v>
      </c>
    </row>
    <row r="75" spans="1:5" ht="132" hidden="1">
      <c r="A75" s="24" t="s">
        <v>159</v>
      </c>
      <c r="B75" s="40" t="s">
        <v>157</v>
      </c>
      <c r="C75" s="9">
        <v>0</v>
      </c>
      <c r="D75" s="9"/>
      <c r="E75" s="9" t="e">
        <f t="shared" si="0"/>
        <v>#DIV/0!</v>
      </c>
    </row>
    <row r="76" spans="1:5" ht="36">
      <c r="A76" s="23" t="s">
        <v>45</v>
      </c>
      <c r="B76" s="41" t="s">
        <v>61</v>
      </c>
      <c r="C76" s="10">
        <v>11000</v>
      </c>
      <c r="D76" s="10">
        <v>2141.51</v>
      </c>
      <c r="E76" s="9">
        <f t="shared" si="0"/>
        <v>19.46827272727273</v>
      </c>
    </row>
    <row r="77" spans="1:5" ht="105.75" customHeight="1" hidden="1">
      <c r="A77" s="24" t="s">
        <v>160</v>
      </c>
      <c r="B77" s="39" t="s">
        <v>161</v>
      </c>
      <c r="C77" s="10">
        <f>C78</f>
        <v>0</v>
      </c>
      <c r="D77" s="10">
        <f>D78</f>
        <v>0</v>
      </c>
      <c r="E77" s="9" t="e">
        <f t="shared" si="0"/>
        <v>#DIV/0!</v>
      </c>
    </row>
    <row r="78" spans="1:5" ht="48.75" customHeight="1" hidden="1">
      <c r="A78" s="24" t="s">
        <v>162</v>
      </c>
      <c r="B78" s="39" t="s">
        <v>161</v>
      </c>
      <c r="C78" s="10">
        <v>0</v>
      </c>
      <c r="D78" s="10">
        <v>0</v>
      </c>
      <c r="E78" s="9" t="e">
        <f aca="true" t="shared" si="2" ref="E78:E120">D78/C78*100</f>
        <v>#DIV/0!</v>
      </c>
    </row>
    <row r="79" spans="1:5" ht="18">
      <c r="A79" s="11" t="s">
        <v>25</v>
      </c>
      <c r="B79" s="38" t="s">
        <v>42</v>
      </c>
      <c r="C79" s="12">
        <f>C80+C96+C100+C105+C109+C113+C115+C118</f>
        <v>358689823.16</v>
      </c>
      <c r="D79" s="12">
        <f>D80+D96+D100+D105+D109+D113+D115+D118</f>
        <v>84745035.28999999</v>
      </c>
      <c r="E79" s="27">
        <f t="shared" si="2"/>
        <v>23.626272567035713</v>
      </c>
    </row>
    <row r="80" spans="1:5" ht="52.5" customHeight="1">
      <c r="A80" s="11" t="s">
        <v>33</v>
      </c>
      <c r="B80" s="38" t="s">
        <v>62</v>
      </c>
      <c r="C80" s="12">
        <f>C81+C82+C87+C88</f>
        <v>358634456.25000006</v>
      </c>
      <c r="D80" s="12">
        <f>D81+D82+D87+D88</f>
        <v>84689668.38</v>
      </c>
      <c r="E80" s="27">
        <f t="shared" si="2"/>
        <v>23.61448179451106</v>
      </c>
    </row>
    <row r="81" spans="1:5" ht="33">
      <c r="A81" s="29" t="s">
        <v>39</v>
      </c>
      <c r="B81" s="35" t="s">
        <v>63</v>
      </c>
      <c r="C81" s="13">
        <v>155031688.11</v>
      </c>
      <c r="D81" s="13">
        <v>38757925.11</v>
      </c>
      <c r="E81" s="9">
        <f t="shared" si="2"/>
        <v>25.00000198830319</v>
      </c>
    </row>
    <row r="82" spans="1:5" s="6" customFormat="1" ht="49.5">
      <c r="A82" s="29" t="s">
        <v>40</v>
      </c>
      <c r="B82" s="39" t="s">
        <v>64</v>
      </c>
      <c r="C82" s="13">
        <f>32475726.94+10227700</f>
        <v>42703426.94</v>
      </c>
      <c r="D82" s="13">
        <v>4622687.9</v>
      </c>
      <c r="E82" s="9">
        <f t="shared" si="2"/>
        <v>10.825098197610837</v>
      </c>
    </row>
    <row r="83" spans="1:5" s="6" customFormat="1" ht="66" hidden="1">
      <c r="A83" s="29" t="s">
        <v>96</v>
      </c>
      <c r="B83" s="39" t="s">
        <v>97</v>
      </c>
      <c r="C83" s="13">
        <f>C84</f>
        <v>0</v>
      </c>
      <c r="D83" s="13"/>
      <c r="E83" s="9" t="e">
        <f t="shared" si="2"/>
        <v>#DIV/0!</v>
      </c>
    </row>
    <row r="84" spans="1:5" s="6" customFormat="1" ht="82.5" hidden="1">
      <c r="A84" s="29" t="s">
        <v>98</v>
      </c>
      <c r="B84" s="39" t="s">
        <v>99</v>
      </c>
      <c r="C84" s="13">
        <f>C85</f>
        <v>0</v>
      </c>
      <c r="D84" s="13"/>
      <c r="E84" s="9" t="e">
        <f t="shared" si="2"/>
        <v>#DIV/0!</v>
      </c>
    </row>
    <row r="85" spans="1:5" s="6" customFormat="1" ht="82.5" hidden="1">
      <c r="A85" s="29" t="s">
        <v>100</v>
      </c>
      <c r="B85" s="39" t="s">
        <v>99</v>
      </c>
      <c r="C85" s="13">
        <v>0</v>
      </c>
      <c r="D85" s="13"/>
      <c r="E85" s="9" t="e">
        <f t="shared" si="2"/>
        <v>#DIV/0!</v>
      </c>
    </row>
    <row r="86" spans="1:5" ht="33" hidden="1">
      <c r="A86" s="29" t="s">
        <v>108</v>
      </c>
      <c r="B86" s="39" t="s">
        <v>65</v>
      </c>
      <c r="C86" s="13">
        <v>0</v>
      </c>
      <c r="D86" s="13"/>
      <c r="E86" s="9" t="e">
        <f t="shared" si="2"/>
        <v>#DIV/0!</v>
      </c>
    </row>
    <row r="87" spans="1:5" ht="33">
      <c r="A87" s="29" t="s">
        <v>41</v>
      </c>
      <c r="B87" s="35" t="s">
        <v>66</v>
      </c>
      <c r="C87" s="13">
        <f>141815875.25-955.48</f>
        <v>141814919.77</v>
      </c>
      <c r="D87" s="13">
        <v>37743850.72</v>
      </c>
      <c r="E87" s="9">
        <f t="shared" si="2"/>
        <v>26.614865897900014</v>
      </c>
    </row>
    <row r="88" spans="1:5" ht="18">
      <c r="A88" s="16" t="s">
        <v>67</v>
      </c>
      <c r="B88" s="35" t="s">
        <v>68</v>
      </c>
      <c r="C88" s="13">
        <f>8870888+10213533.43</f>
        <v>19084421.43</v>
      </c>
      <c r="D88" s="13">
        <v>3565204.65</v>
      </c>
      <c r="E88" s="9">
        <f t="shared" si="2"/>
        <v>18.68122993970166</v>
      </c>
    </row>
    <row r="89" spans="1:5" ht="82.5" hidden="1">
      <c r="A89" s="16" t="s">
        <v>69</v>
      </c>
      <c r="B89" s="35" t="s">
        <v>70</v>
      </c>
      <c r="C89" s="13">
        <f>C90</f>
        <v>0</v>
      </c>
      <c r="D89" s="13">
        <f>D90</f>
        <v>0</v>
      </c>
      <c r="E89" s="9" t="e">
        <f t="shared" si="2"/>
        <v>#DIV/0!</v>
      </c>
    </row>
    <row r="90" spans="1:5" ht="99" hidden="1">
      <c r="A90" s="16" t="s">
        <v>71</v>
      </c>
      <c r="B90" s="35" t="s">
        <v>72</v>
      </c>
      <c r="C90" s="13">
        <f>C91</f>
        <v>0</v>
      </c>
      <c r="D90" s="13">
        <f>D91</f>
        <v>0</v>
      </c>
      <c r="E90" s="9" t="e">
        <f t="shared" si="2"/>
        <v>#DIV/0!</v>
      </c>
    </row>
    <row r="91" spans="1:5" ht="99" hidden="1">
      <c r="A91" s="16" t="s">
        <v>73</v>
      </c>
      <c r="B91" s="35" t="s">
        <v>72</v>
      </c>
      <c r="C91" s="13">
        <v>0</v>
      </c>
      <c r="D91" s="13">
        <v>0</v>
      </c>
      <c r="E91" s="9" t="e">
        <f t="shared" si="2"/>
        <v>#DIV/0!</v>
      </c>
    </row>
    <row r="92" spans="1:5" ht="66" hidden="1">
      <c r="A92" s="16" t="s">
        <v>87</v>
      </c>
      <c r="B92" s="35" t="s">
        <v>88</v>
      </c>
      <c r="C92" s="13">
        <f aca="true" t="shared" si="3" ref="C92:D94">C93</f>
        <v>0</v>
      </c>
      <c r="D92" s="13">
        <f t="shared" si="3"/>
        <v>0</v>
      </c>
      <c r="E92" s="9" t="e">
        <f t="shared" si="2"/>
        <v>#DIV/0!</v>
      </c>
    </row>
    <row r="93" spans="1:5" ht="102.75" customHeight="1" hidden="1">
      <c r="A93" s="16" t="s">
        <v>89</v>
      </c>
      <c r="B93" s="35" t="s">
        <v>90</v>
      </c>
      <c r="C93" s="13">
        <f t="shared" si="3"/>
        <v>0</v>
      </c>
      <c r="D93" s="13">
        <f t="shared" si="3"/>
        <v>0</v>
      </c>
      <c r="E93" s="9" t="e">
        <f t="shared" si="2"/>
        <v>#DIV/0!</v>
      </c>
    </row>
    <row r="94" spans="1:5" ht="66" hidden="1">
      <c r="A94" s="16" t="s">
        <v>91</v>
      </c>
      <c r="B94" s="35" t="s">
        <v>92</v>
      </c>
      <c r="C94" s="13">
        <f t="shared" si="3"/>
        <v>0</v>
      </c>
      <c r="D94" s="13">
        <f t="shared" si="3"/>
        <v>0</v>
      </c>
      <c r="E94" s="9" t="e">
        <f t="shared" si="2"/>
        <v>#DIV/0!</v>
      </c>
    </row>
    <row r="95" spans="1:5" ht="66.75" customHeight="1" hidden="1">
      <c r="A95" s="16" t="s">
        <v>93</v>
      </c>
      <c r="B95" s="35" t="s">
        <v>92</v>
      </c>
      <c r="C95" s="13">
        <v>0</v>
      </c>
      <c r="D95" s="13">
        <v>0</v>
      </c>
      <c r="E95" s="9" t="e">
        <f t="shared" si="2"/>
        <v>#DIV/0!</v>
      </c>
    </row>
    <row r="96" spans="1:5" ht="48.75" customHeight="1" hidden="1">
      <c r="A96" s="15" t="s">
        <v>74</v>
      </c>
      <c r="B96" s="34" t="s">
        <v>183</v>
      </c>
      <c r="C96" s="12">
        <f aca="true" t="shared" si="4" ref="C96:D98">C97</f>
        <v>0</v>
      </c>
      <c r="D96" s="12">
        <f t="shared" si="4"/>
        <v>0</v>
      </c>
      <c r="E96" s="9" t="e">
        <f t="shared" si="2"/>
        <v>#DIV/0!</v>
      </c>
    </row>
    <row r="97" spans="1:5" ht="48" customHeight="1" hidden="1">
      <c r="A97" s="16" t="s">
        <v>75</v>
      </c>
      <c r="B97" s="35" t="s">
        <v>184</v>
      </c>
      <c r="C97" s="13">
        <f t="shared" si="4"/>
        <v>0</v>
      </c>
      <c r="D97" s="13">
        <f t="shared" si="4"/>
        <v>0</v>
      </c>
      <c r="E97" s="9" t="e">
        <f t="shared" si="2"/>
        <v>#DIV/0!</v>
      </c>
    </row>
    <row r="98" spans="1:5" ht="82.5" hidden="1">
      <c r="A98" s="16" t="s">
        <v>76</v>
      </c>
      <c r="B98" s="35" t="s">
        <v>185</v>
      </c>
      <c r="C98" s="13">
        <f t="shared" si="4"/>
        <v>0</v>
      </c>
      <c r="D98" s="13">
        <f t="shared" si="4"/>
        <v>0</v>
      </c>
      <c r="E98" s="9" t="e">
        <f t="shared" si="2"/>
        <v>#DIV/0!</v>
      </c>
    </row>
    <row r="99" spans="1:5" ht="82.5" hidden="1">
      <c r="A99" s="16" t="s">
        <v>77</v>
      </c>
      <c r="B99" s="35" t="s">
        <v>185</v>
      </c>
      <c r="C99" s="13">
        <v>0</v>
      </c>
      <c r="D99" s="13">
        <v>0</v>
      </c>
      <c r="E99" s="9" t="e">
        <f t="shared" si="2"/>
        <v>#DIV/0!</v>
      </c>
    </row>
    <row r="100" spans="1:5" ht="99" hidden="1">
      <c r="A100" s="15" t="s">
        <v>78</v>
      </c>
      <c r="B100" s="34" t="s">
        <v>79</v>
      </c>
      <c r="C100" s="12">
        <f>C101</f>
        <v>0</v>
      </c>
      <c r="D100" s="12">
        <f>D101</f>
        <v>0</v>
      </c>
      <c r="E100" s="9" t="e">
        <f t="shared" si="2"/>
        <v>#DIV/0!</v>
      </c>
    </row>
    <row r="101" spans="1:5" ht="82.5" hidden="1">
      <c r="A101" s="16" t="s">
        <v>80</v>
      </c>
      <c r="B101" s="35" t="s">
        <v>81</v>
      </c>
      <c r="C101" s="13">
        <f>C102</f>
        <v>0</v>
      </c>
      <c r="D101" s="13">
        <f>D102</f>
        <v>0</v>
      </c>
      <c r="E101" s="9" t="e">
        <f t="shared" si="2"/>
        <v>#DIV/0!</v>
      </c>
    </row>
    <row r="102" spans="1:5" ht="99" hidden="1">
      <c r="A102" s="16" t="s">
        <v>82</v>
      </c>
      <c r="B102" s="35" t="s">
        <v>83</v>
      </c>
      <c r="C102" s="13">
        <f>SUM(C103:C104)</f>
        <v>0</v>
      </c>
      <c r="D102" s="13">
        <f>SUM(D103:D104)</f>
        <v>0</v>
      </c>
      <c r="E102" s="9" t="e">
        <f t="shared" si="2"/>
        <v>#DIV/0!</v>
      </c>
    </row>
    <row r="103" spans="1:5" ht="82.5" hidden="1">
      <c r="A103" s="16" t="s">
        <v>84</v>
      </c>
      <c r="B103" s="35" t="s">
        <v>85</v>
      </c>
      <c r="C103" s="13">
        <v>0</v>
      </c>
      <c r="D103" s="13">
        <v>0</v>
      </c>
      <c r="E103" s="9" t="e">
        <f t="shared" si="2"/>
        <v>#DIV/0!</v>
      </c>
    </row>
    <row r="104" spans="1:5" ht="0.75" customHeight="1" hidden="1">
      <c r="A104" s="16" t="s">
        <v>86</v>
      </c>
      <c r="B104" s="35" t="s">
        <v>186</v>
      </c>
      <c r="C104" s="13">
        <v>0</v>
      </c>
      <c r="D104" s="13">
        <v>0</v>
      </c>
      <c r="E104" s="9" t="e">
        <f t="shared" si="2"/>
        <v>#DIV/0!</v>
      </c>
    </row>
    <row r="105" spans="1:5" ht="42" customHeight="1" hidden="1">
      <c r="A105" s="15" t="s">
        <v>111</v>
      </c>
      <c r="B105" s="34" t="s">
        <v>112</v>
      </c>
      <c r="C105" s="12">
        <f aca="true" t="shared" si="5" ref="C105:D107">C106</f>
        <v>0</v>
      </c>
      <c r="D105" s="12">
        <f t="shared" si="5"/>
        <v>0</v>
      </c>
      <c r="E105" s="9" t="e">
        <f t="shared" si="2"/>
        <v>#DIV/0!</v>
      </c>
    </row>
    <row r="106" spans="1:5" ht="42" customHeight="1" hidden="1">
      <c r="A106" s="16" t="s">
        <v>75</v>
      </c>
      <c r="B106" s="35" t="s">
        <v>110</v>
      </c>
      <c r="C106" s="13">
        <f t="shared" si="5"/>
        <v>0</v>
      </c>
      <c r="D106" s="13">
        <f t="shared" si="5"/>
        <v>0</v>
      </c>
      <c r="E106" s="9" t="e">
        <f t="shared" si="2"/>
        <v>#DIV/0!</v>
      </c>
    </row>
    <row r="107" spans="1:5" ht="102.75" customHeight="1" hidden="1">
      <c r="A107" s="16" t="s">
        <v>76</v>
      </c>
      <c r="B107" s="35" t="s">
        <v>109</v>
      </c>
      <c r="C107" s="13">
        <f t="shared" si="5"/>
        <v>0</v>
      </c>
      <c r="D107" s="13">
        <f t="shared" si="5"/>
        <v>0</v>
      </c>
      <c r="E107" s="9" t="e">
        <f t="shared" si="2"/>
        <v>#DIV/0!</v>
      </c>
    </row>
    <row r="108" spans="1:5" ht="103.5" customHeight="1" hidden="1">
      <c r="A108" s="16" t="s">
        <v>77</v>
      </c>
      <c r="B108" s="35" t="s">
        <v>109</v>
      </c>
      <c r="C108" s="13">
        <v>0</v>
      </c>
      <c r="D108" s="13">
        <v>0</v>
      </c>
      <c r="E108" s="9" t="e">
        <f t="shared" si="2"/>
        <v>#DIV/0!</v>
      </c>
    </row>
    <row r="109" spans="1:5" ht="96.75" customHeight="1" hidden="1">
      <c r="A109" s="15" t="s">
        <v>113</v>
      </c>
      <c r="B109" s="34" t="s">
        <v>79</v>
      </c>
      <c r="C109" s="12">
        <f>C110</f>
        <v>0</v>
      </c>
      <c r="D109" s="12">
        <f>D110</f>
        <v>0</v>
      </c>
      <c r="E109" s="9" t="e">
        <f t="shared" si="2"/>
        <v>#DIV/0!</v>
      </c>
    </row>
    <row r="110" spans="1:5" ht="115.5" customHeight="1" hidden="1">
      <c r="A110" s="16" t="s">
        <v>80</v>
      </c>
      <c r="B110" s="35" t="s">
        <v>114</v>
      </c>
      <c r="C110" s="13">
        <f>C111</f>
        <v>0</v>
      </c>
      <c r="D110" s="13">
        <f>D111</f>
        <v>0</v>
      </c>
      <c r="E110" s="9" t="e">
        <f t="shared" si="2"/>
        <v>#DIV/0!</v>
      </c>
    </row>
    <row r="111" spans="1:5" ht="107.25" customHeight="1" hidden="1">
      <c r="A111" s="16" t="s">
        <v>82</v>
      </c>
      <c r="B111" s="35" t="s">
        <v>83</v>
      </c>
      <c r="C111" s="13">
        <f>SUM(C112:C112)</f>
        <v>0</v>
      </c>
      <c r="D111" s="13">
        <f>SUM(D112:D112)</f>
        <v>0</v>
      </c>
      <c r="E111" s="9" t="e">
        <f t="shared" si="2"/>
        <v>#DIV/0!</v>
      </c>
    </row>
    <row r="112" spans="1:5" ht="108" customHeight="1" hidden="1">
      <c r="A112" s="16" t="s">
        <v>84</v>
      </c>
      <c r="B112" s="35" t="s">
        <v>83</v>
      </c>
      <c r="C112" s="13">
        <v>0</v>
      </c>
      <c r="D112" s="13">
        <v>0</v>
      </c>
      <c r="E112" s="9" t="e">
        <f t="shared" si="2"/>
        <v>#DIV/0!</v>
      </c>
    </row>
    <row r="113" spans="1:5" ht="36" customHeight="1">
      <c r="A113" s="11" t="s">
        <v>74</v>
      </c>
      <c r="B113" s="34" t="s">
        <v>112</v>
      </c>
      <c r="C113" s="12">
        <f>C114</f>
        <v>60000</v>
      </c>
      <c r="D113" s="12">
        <f>D114</f>
        <v>60000</v>
      </c>
      <c r="E113" s="27">
        <f t="shared" si="2"/>
        <v>100</v>
      </c>
    </row>
    <row r="114" spans="1:5" ht="37.5" customHeight="1">
      <c r="A114" s="31" t="s">
        <v>75</v>
      </c>
      <c r="B114" s="35" t="s">
        <v>110</v>
      </c>
      <c r="C114" s="13">
        <v>60000</v>
      </c>
      <c r="D114" s="13">
        <v>60000</v>
      </c>
      <c r="E114" s="9">
        <f t="shared" si="2"/>
        <v>100</v>
      </c>
    </row>
    <row r="115" spans="1:5" ht="132.75" customHeight="1">
      <c r="A115" s="11" t="s">
        <v>169</v>
      </c>
      <c r="B115" s="42" t="s">
        <v>170</v>
      </c>
      <c r="C115" s="12">
        <f>C116</f>
        <v>1.13</v>
      </c>
      <c r="D115" s="12">
        <f>D116</f>
        <v>1.13</v>
      </c>
      <c r="E115" s="27">
        <f t="shared" si="2"/>
        <v>100</v>
      </c>
    </row>
    <row r="116" spans="1:5" ht="138.75" customHeight="1">
      <c r="A116" s="31" t="s">
        <v>171</v>
      </c>
      <c r="B116" s="40" t="s">
        <v>172</v>
      </c>
      <c r="C116" s="13">
        <f>C117</f>
        <v>1.13</v>
      </c>
      <c r="D116" s="13">
        <v>1.13</v>
      </c>
      <c r="E116" s="9">
        <f t="shared" si="2"/>
        <v>100</v>
      </c>
    </row>
    <row r="117" spans="1:5" ht="138" customHeight="1">
      <c r="A117" s="31" t="s">
        <v>173</v>
      </c>
      <c r="B117" s="40" t="s">
        <v>174</v>
      </c>
      <c r="C117" s="13">
        <v>1.13</v>
      </c>
      <c r="D117" s="13">
        <v>1.13</v>
      </c>
      <c r="E117" s="9">
        <f t="shared" si="2"/>
        <v>100</v>
      </c>
    </row>
    <row r="118" spans="1:5" ht="87.75" customHeight="1">
      <c r="A118" s="11" t="s">
        <v>78</v>
      </c>
      <c r="B118" s="34" t="s">
        <v>79</v>
      </c>
      <c r="C118" s="12">
        <f>C119</f>
        <v>-4634.22</v>
      </c>
      <c r="D118" s="12">
        <f>D119</f>
        <v>-4634.22</v>
      </c>
      <c r="E118" s="27">
        <f t="shared" si="2"/>
        <v>100</v>
      </c>
    </row>
    <row r="119" spans="1:5" ht="72" customHeight="1">
      <c r="A119" s="31" t="s">
        <v>80</v>
      </c>
      <c r="B119" s="35" t="s">
        <v>81</v>
      </c>
      <c r="C119" s="13">
        <v>-4634.22</v>
      </c>
      <c r="D119" s="13">
        <v>-4634.22</v>
      </c>
      <c r="E119" s="9">
        <f t="shared" si="2"/>
        <v>100</v>
      </c>
    </row>
    <row r="120" spans="1:5" ht="36" customHeight="1">
      <c r="A120" s="43" t="s">
        <v>43</v>
      </c>
      <c r="B120" s="44"/>
      <c r="C120" s="17">
        <f>C13+C79</f>
        <v>438466505.63</v>
      </c>
      <c r="D120" s="27">
        <f>D13+D79</f>
        <v>97236336.41999999</v>
      </c>
      <c r="E120" s="27">
        <f t="shared" si="2"/>
        <v>22.176457077442734</v>
      </c>
    </row>
    <row r="121" spans="4:5" ht="18">
      <c r="D121" s="4"/>
      <c r="E121" s="4"/>
    </row>
    <row r="125" ht="18">
      <c r="C125" s="8"/>
    </row>
  </sheetData>
  <sheetProtection/>
  <mergeCells count="13">
    <mergeCell ref="A9:E9"/>
    <mergeCell ref="C4:E4"/>
    <mergeCell ref="C1:E1"/>
    <mergeCell ref="C2:E2"/>
    <mergeCell ref="C3:E3"/>
    <mergeCell ref="C6:E6"/>
    <mergeCell ref="A8:E8"/>
    <mergeCell ref="A120:B120"/>
    <mergeCell ref="A10:A11"/>
    <mergeCell ref="B10:B11"/>
    <mergeCell ref="C10:C11"/>
    <mergeCell ref="D10:D11"/>
    <mergeCell ref="E10:E11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2022-11-08T08:39:29Z</cp:lastPrinted>
  <dcterms:created xsi:type="dcterms:W3CDTF">2009-08-21T08:27:43Z</dcterms:created>
  <dcterms:modified xsi:type="dcterms:W3CDTF">2023-04-25T06:04:51Z</dcterms:modified>
  <cp:category/>
  <cp:version/>
  <cp:contentType/>
  <cp:contentStatus/>
</cp:coreProperties>
</file>