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<sst xmlns="http://schemas.openxmlformats.org/spreadsheetml/2006/main" count="93" uniqueCount="88">
  <si>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</si>
  <si>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</si>
  <si>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</si>
  <si>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</si>
  <si>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</si>
  <si>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</si>
  <si>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</si>
  <si>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</si>
  <si>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</si>
  <si>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</si>
  <si>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</si>
  <si>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</si>
  <si>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</si>
  <si>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</si>
  <si>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</si>
  <si>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</si>
  <si>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</si>
  <si>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</si>
  <si>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</si>
  <si>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</si>
  <si>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</si>
  <si>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</si>
  <si>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</si>
  <si>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</si>
  <si>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</si>
  <si>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</si>
  <si>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</si>
  <si>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</si>
  <si>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</si>
  <si>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</si>
  <si>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</si>
  <si>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</si>
  <si>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</si>
  <si>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</si>
  <si>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</si>
  <si>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</si>
  <si>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</si>
  <si>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</si>
  <si>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</si>
  <si>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</si>
  <si>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</si>
  <si>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</si>
  <si>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</si>
  <si>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</si>
  <si>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</si>
  <si>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</si>
  <si>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</si>
  <si>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</si>
  <si>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</si>
  <si>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</si>
  <si>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</si>
  <si>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</si>
  <si>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</si>
  <si>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</si>
  <si>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</si>
  <si>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</si>
  <si>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</si>
  <si>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</si>
  <si>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</si>
  <si>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</si>
  <si>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</si>
  <si>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</si>
  <si>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</si>
  <si>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</si>
  <si>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</si>
  <si>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</si>
  <si>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</si>
  <si>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</si>
  <si>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</si>
  <si>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</si>
  <si>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</si>
  <si>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</si>
  <si>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</si>
  <si>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</si>
  <si>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</si>
  <si>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</si>
  <si>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</si>
  <si>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</si>
  <si>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</si>
  <si>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</si>
  <si>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</si>
  <si>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</si>
  <si>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</si>
  <si>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</si>
  <si>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</si>
  <si>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</si>
  <si>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6</t>
  </si>
  <si>
    <t>от 22.02.2019 № 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</si>
</sst>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18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67</v>
      </c>
      <c r="E26" s="7" t="s">
        <v>77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36</v>
      </c>
      <c r="B28" s="9" t="s">
        <v>4</v>
      </c>
      <c r="C28" s="10">
        <f>SUM(C29:C35)</f>
        <v>54476030.150000006</v>
      </c>
      <c r="D28" s="10">
        <f>SUM(D29:D35)</f>
        <v>50085162.81</v>
      </c>
      <c r="E28" s="10">
        <f>SUM(E29:E35)</f>
        <v>47650085.14</v>
      </c>
    </row>
    <row r="29" spans="1:5" ht="34.5">
      <c r="A29" s="11" t="s">
        <v>37</v>
      </c>
      <c r="B29" s="12" t="s">
        <v>5</v>
      </c>
      <c r="C29" s="13">
        <v>1083311.29</v>
      </c>
      <c r="D29" s="13">
        <v>1083311.29</v>
      </c>
      <c r="E29" s="13">
        <v>1083311.29</v>
      </c>
    </row>
    <row r="30" spans="1:5" ht="51.75">
      <c r="A30" s="11" t="s">
        <v>38</v>
      </c>
      <c r="B30" s="12" t="s">
        <v>6</v>
      </c>
      <c r="C30" s="13">
        <v>3274115</v>
      </c>
      <c r="D30" s="13">
        <v>3558153.55</v>
      </c>
      <c r="E30" s="13">
        <v>3558153.55</v>
      </c>
    </row>
    <row r="31" spans="1:5" ht="51.75">
      <c r="A31" s="11" t="s">
        <v>39</v>
      </c>
      <c r="B31" s="12" t="s">
        <v>7</v>
      </c>
      <c r="C31" s="13">
        <f>22980845.62+606061.64</f>
        <v>23586907.26</v>
      </c>
      <c r="D31" s="14">
        <v>21532678.78</v>
      </c>
      <c r="E31" s="14">
        <v>21532678.78</v>
      </c>
    </row>
    <row r="32" spans="1:5" ht="20.25" customHeight="1">
      <c r="A32" s="11" t="s">
        <v>68</v>
      </c>
      <c r="B32" s="12" t="s">
        <v>69</v>
      </c>
      <c r="C32" s="13">
        <v>5376</v>
      </c>
      <c r="D32" s="14">
        <v>5620</v>
      </c>
      <c r="E32" s="14">
        <v>5910</v>
      </c>
    </row>
    <row r="33" spans="1:5" ht="51.75">
      <c r="A33" s="11" t="s">
        <v>40</v>
      </c>
      <c r="B33" s="12" t="s">
        <v>8</v>
      </c>
      <c r="C33" s="13">
        <f>8711519.09+140181</f>
        <v>8851700.09</v>
      </c>
      <c r="D33" s="13">
        <v>8509430.61</v>
      </c>
      <c r="E33" s="13">
        <f>8361174.47+148256.14</f>
        <v>8509430.61</v>
      </c>
    </row>
    <row r="34" spans="1:5" ht="17.25">
      <c r="A34" s="11" t="s">
        <v>41</v>
      </c>
      <c r="B34" s="12" t="s">
        <v>9</v>
      </c>
      <c r="C34" s="13">
        <v>500000</v>
      </c>
      <c r="D34" s="14">
        <v>410000</v>
      </c>
      <c r="E34" s="13">
        <v>110000</v>
      </c>
    </row>
    <row r="35" spans="1:5" ht="17.25">
      <c r="A35" s="11" t="s">
        <v>42</v>
      </c>
      <c r="B35" s="12" t="s">
        <v>10</v>
      </c>
      <c r="C35" s="13">
        <f>3000+16979120.51+100000+92500</f>
        <v>17174620.51</v>
      </c>
      <c r="D35" s="13">
        <v>14985968.58</v>
      </c>
      <c r="E35" s="13">
        <v>12850600.91</v>
      </c>
    </row>
    <row r="36" spans="1:5" ht="34.5">
      <c r="A36" s="8" t="s">
        <v>43</v>
      </c>
      <c r="B36" s="9" t="s">
        <v>11</v>
      </c>
      <c r="C36" s="10">
        <f>C37</f>
        <v>417852.24</v>
      </c>
      <c r="D36" s="10">
        <f>D37</f>
        <v>380880.11</v>
      </c>
      <c r="E36" s="10">
        <f>E37</f>
        <v>380880.11</v>
      </c>
    </row>
    <row r="37" spans="1:5" ht="43.5" customHeight="1">
      <c r="A37" s="11" t="s">
        <v>44</v>
      </c>
      <c r="B37" s="12" t="s">
        <v>12</v>
      </c>
      <c r="C37" s="13">
        <v>417852.24</v>
      </c>
      <c r="D37" s="13">
        <v>380880.11</v>
      </c>
      <c r="E37" s="13">
        <v>380880.11</v>
      </c>
    </row>
    <row r="38" spans="1:5" ht="17.25">
      <c r="A38" s="8" t="s">
        <v>45</v>
      </c>
      <c r="B38" s="9" t="s">
        <v>13</v>
      </c>
      <c r="C38" s="10">
        <f>SUM(C39:C43)</f>
        <v>8379841.72</v>
      </c>
      <c r="D38" s="10">
        <f>SUM(D39:D43)</f>
        <v>7865641.96</v>
      </c>
      <c r="E38" s="10">
        <f>SUM(E39:E43)</f>
        <v>7265641.96</v>
      </c>
    </row>
    <row r="39" spans="1:5" ht="17.25">
      <c r="A39" s="11" t="s">
        <v>46</v>
      </c>
      <c r="B39" s="12" t="s">
        <v>14</v>
      </c>
      <c r="C39" s="13">
        <v>152389.22</v>
      </c>
      <c r="D39" s="14">
        <v>47978</v>
      </c>
      <c r="E39" s="13">
        <v>47978</v>
      </c>
    </row>
    <row r="40" spans="1:5" ht="17.25">
      <c r="A40" s="11" t="s">
        <v>47</v>
      </c>
      <c r="B40" s="12" t="s">
        <v>15</v>
      </c>
      <c r="C40" s="13">
        <f>1300000-600000</f>
        <v>700000</v>
      </c>
      <c r="D40" s="13">
        <v>700000</v>
      </c>
      <c r="E40" s="13">
        <v>100000</v>
      </c>
    </row>
    <row r="41" spans="1:5" ht="17.25">
      <c r="A41" s="11" t="s">
        <v>48</v>
      </c>
      <c r="B41" s="12" t="s">
        <v>16</v>
      </c>
      <c r="C41" s="13">
        <f>1500000+400000+7500</f>
        <v>1907500</v>
      </c>
      <c r="D41" s="13">
        <v>1900000</v>
      </c>
      <c r="E41" s="13">
        <v>1900000</v>
      </c>
    </row>
    <row r="42" spans="1:5" ht="17.25">
      <c r="A42" s="11" t="s">
        <v>49</v>
      </c>
      <c r="B42" s="12" t="s">
        <v>17</v>
      </c>
      <c r="C42" s="13">
        <f>4360000+106611.5+25777.97+27563.03</f>
        <v>4519952.5</v>
      </c>
      <c r="D42" s="13">
        <v>4417663.96</v>
      </c>
      <c r="E42" s="13">
        <v>4417663.96</v>
      </c>
    </row>
    <row r="43" spans="1:5" ht="17.25">
      <c r="A43" s="11" t="s">
        <v>50</v>
      </c>
      <c r="B43" s="12" t="s">
        <v>18</v>
      </c>
      <c r="C43" s="13">
        <f>800000+300000</f>
        <v>1100000</v>
      </c>
      <c r="D43" s="14">
        <v>800000</v>
      </c>
      <c r="E43" s="14">
        <v>800000</v>
      </c>
    </row>
    <row r="44" spans="1:5" ht="17.25">
      <c r="A44" s="8" t="s">
        <v>51</v>
      </c>
      <c r="B44" s="9" t="s">
        <v>19</v>
      </c>
      <c r="C44" s="10">
        <f>SUM(C45:C47)</f>
        <v>5403158.9</v>
      </c>
      <c r="D44" s="10">
        <f>SUM(D45:D47)</f>
        <v>4639462.8</v>
      </c>
      <c r="E44" s="10">
        <f>SUM(E45:E47)</f>
        <v>2474042.8</v>
      </c>
    </row>
    <row r="45" spans="1:5" ht="17.25">
      <c r="A45" s="11" t="s">
        <v>52</v>
      </c>
      <c r="B45" s="12" t="s">
        <v>64</v>
      </c>
      <c r="C45" s="13">
        <f>1305324.6+21659</f>
        <v>1326983.6</v>
      </c>
      <c r="D45" s="14">
        <v>1050543.15</v>
      </c>
      <c r="E45" s="13">
        <v>1050543.15</v>
      </c>
    </row>
    <row r="46" spans="1:5" ht="17.25">
      <c r="A46" s="11" t="s">
        <v>63</v>
      </c>
      <c r="B46" s="12" t="s">
        <v>20</v>
      </c>
      <c r="C46" s="13">
        <f>2152830.08+165256-47436.97-27563.03</f>
        <v>2243086.08</v>
      </c>
      <c r="D46" s="14">
        <v>1850000</v>
      </c>
      <c r="E46" s="14">
        <v>820000</v>
      </c>
    </row>
    <row r="47" spans="1:5" ht="17.25">
      <c r="A47" s="11" t="s">
        <v>53</v>
      </c>
      <c r="B47" s="12" t="s">
        <v>65</v>
      </c>
      <c r="C47" s="14">
        <v>1833089.22</v>
      </c>
      <c r="D47" s="14">
        <v>1738919.65</v>
      </c>
      <c r="E47" s="14">
        <v>603499.65</v>
      </c>
    </row>
    <row r="48" spans="1:5" ht="17.25">
      <c r="A48" s="8" t="s">
        <v>54</v>
      </c>
      <c r="B48" s="9" t="s">
        <v>71</v>
      </c>
      <c r="C48" s="10">
        <f>SUM(C49:C54)</f>
        <v>219618035.11</v>
      </c>
      <c r="D48" s="10">
        <f>SUM(D49:D54)</f>
        <v>202538562.98</v>
      </c>
      <c r="E48" s="10">
        <f>SUM(E49:E54)</f>
        <v>197172449.25</v>
      </c>
    </row>
    <row r="49" spans="1:5" ht="17.25">
      <c r="A49" s="11" t="s">
        <v>55</v>
      </c>
      <c r="B49" s="12" t="s">
        <v>21</v>
      </c>
      <c r="C49" s="13">
        <f>71017846.84+17512+168951+1284243.71+14714.88+1052279.36</f>
        <v>73555547.78999999</v>
      </c>
      <c r="D49" s="14">
        <v>69089850.14</v>
      </c>
      <c r="E49" s="14">
        <v>65816168.89</v>
      </c>
    </row>
    <row r="50" spans="1:5" ht="17.25">
      <c r="A50" s="11" t="s">
        <v>56</v>
      </c>
      <c r="B50" s="12" t="s">
        <v>72</v>
      </c>
      <c r="C50" s="13">
        <f>107757002.88+164868+210820+660690.64+101032.83+4287021.43+806360.32</f>
        <v>113987796.1</v>
      </c>
      <c r="D50" s="14">
        <v>105608645.92</v>
      </c>
      <c r="E50" s="14">
        <v>104981800.17</v>
      </c>
    </row>
    <row r="51" spans="1:5" ht="17.25">
      <c r="A51" s="11" t="s">
        <v>62</v>
      </c>
      <c r="B51" s="12" t="s">
        <v>66</v>
      </c>
      <c r="C51" s="13">
        <f>16216558.96-10000-3000-132636+777457+351060</f>
        <v>17199439.96</v>
      </c>
      <c r="D51" s="14">
        <v>13420641.67</v>
      </c>
      <c r="E51" s="14">
        <v>12420641.67</v>
      </c>
    </row>
    <row r="52" spans="1:5" ht="34.5">
      <c r="A52" s="11" t="s">
        <v>57</v>
      </c>
      <c r="B52" s="12" t="s">
        <v>22</v>
      </c>
      <c r="C52" s="13">
        <v>127700</v>
      </c>
      <c r="D52" s="14">
        <v>122700</v>
      </c>
      <c r="E52" s="14">
        <v>122700</v>
      </c>
    </row>
    <row r="53" spans="1:5" ht="17.25">
      <c r="A53" s="11" t="s">
        <v>58</v>
      </c>
      <c r="B53" s="12" t="s">
        <v>23</v>
      </c>
      <c r="C53" s="13">
        <f>3747396.59+301900.52</f>
        <v>4049297.11</v>
      </c>
      <c r="D53" s="13">
        <v>3487185</v>
      </c>
      <c r="E53" s="13">
        <v>3257303.77</v>
      </c>
    </row>
    <row r="54" spans="1:5" ht="17.25">
      <c r="A54" s="11" t="s">
        <v>59</v>
      </c>
      <c r="B54" s="12" t="s">
        <v>24</v>
      </c>
      <c r="C54" s="13">
        <f>10441837.77+244566.2+11850.18</f>
        <v>10698254.149999999</v>
      </c>
      <c r="D54" s="14">
        <v>10809540.25</v>
      </c>
      <c r="E54" s="14">
        <v>10573834.75</v>
      </c>
    </row>
    <row r="55" spans="1:5" ht="17.25">
      <c r="A55" s="8" t="s">
        <v>60</v>
      </c>
      <c r="B55" s="9" t="s">
        <v>25</v>
      </c>
      <c r="C55" s="10">
        <f>C56</f>
        <v>20838109.95</v>
      </c>
      <c r="D55" s="10">
        <f>D56</f>
        <v>13424534.96</v>
      </c>
      <c r="E55" s="10">
        <f>E56</f>
        <v>12924534.96</v>
      </c>
    </row>
    <row r="56" spans="1:5" ht="17.25">
      <c r="A56" s="11" t="s">
        <v>61</v>
      </c>
      <c r="B56" s="12" t="s">
        <v>26</v>
      </c>
      <c r="C56" s="13">
        <f>10000+20300311.95+480457+7341+40000</f>
        <v>20838109.95</v>
      </c>
      <c r="D56" s="14">
        <v>13424534.96</v>
      </c>
      <c r="E56" s="14">
        <v>12924534.96</v>
      </c>
    </row>
    <row r="57" spans="1:5" ht="17.25">
      <c r="A57" s="8">
        <v>1000</v>
      </c>
      <c r="B57" s="9" t="s">
        <v>27</v>
      </c>
      <c r="C57" s="10">
        <f>SUM(C58:C60)</f>
        <v>5094931.82</v>
      </c>
      <c r="D57" s="10">
        <f>SUM(D58:D60)</f>
        <v>15107383.350000001</v>
      </c>
      <c r="E57" s="10">
        <f>SUM(E58:E60)</f>
        <v>8118166.25</v>
      </c>
    </row>
    <row r="58" spans="1:5" ht="17.25">
      <c r="A58" s="11">
        <v>1001</v>
      </c>
      <c r="B58" s="12" t="s">
        <v>28</v>
      </c>
      <c r="C58" s="14">
        <v>1533498.25</v>
      </c>
      <c r="D58" s="13">
        <v>888648.13</v>
      </c>
      <c r="E58" s="13">
        <v>340173.03</v>
      </c>
    </row>
    <row r="59" spans="1:5" ht="17.25">
      <c r="A59" s="11">
        <v>1003</v>
      </c>
      <c r="B59" s="12" t="s">
        <v>29</v>
      </c>
      <c r="C59" s="13">
        <v>538396.94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30</v>
      </c>
      <c r="C60" s="13">
        <v>3023036.63</v>
      </c>
      <c r="D60" s="13">
        <v>13926813.47</v>
      </c>
      <c r="E60" s="13">
        <v>7486071.47</v>
      </c>
    </row>
    <row r="61" spans="1:5" ht="17.25">
      <c r="A61" s="8">
        <v>1100</v>
      </c>
      <c r="B61" s="9" t="s">
        <v>31</v>
      </c>
      <c r="C61" s="10">
        <f>C62</f>
        <v>387000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32</v>
      </c>
      <c r="C62" s="13">
        <v>387000</v>
      </c>
      <c r="D62" s="13">
        <v>441000</v>
      </c>
      <c r="E62" s="13">
        <v>441000</v>
      </c>
    </row>
    <row r="63" spans="1:5" ht="29.25" customHeight="1">
      <c r="A63" s="22" t="s">
        <v>73</v>
      </c>
      <c r="B63" s="22"/>
      <c r="C63" s="10">
        <f>C61+C57+C55+C48+C44+C38+C36+C28</f>
        <v>314614959.89000005</v>
      </c>
      <c r="D63" s="10">
        <f>D61+D57+D55+D48+D44+D38+D36+D28</f>
        <v>294482628.97</v>
      </c>
      <c r="E63" s="10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A63:B63"/>
    <mergeCell ref="A23:E23"/>
    <mergeCell ref="C20:E20"/>
    <mergeCell ref="A24:E24"/>
    <mergeCell ref="C18:E18"/>
    <mergeCell ref="C19:E19"/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2019-02-28T08:07:32Z</dcterms:modified>
  <cp:category/>
  <cp:version/>
  <cp:contentType/>
  <cp:contentStatus/>
</cp:coreProperties>
</file>