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<sst xmlns="http://schemas.openxmlformats.org/spreadsheetml/2006/main" count="60" uniqueCount="59">
  <si>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</si>
  <si>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</si>
  <si>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</si>
  <si>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</si>
  <si>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</si>
  <si>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</si>
  <si>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</si>
  <si>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</si>
  <si>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</si>
  <si>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</si>
  <si>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</si>
  <si>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</si>
  <si>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</si>
  <si>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</si>
  <si>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</si>
  <si>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</si>
  <si>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</si>
  <si>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</si>
  <si>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</si>
  <si>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</si>
  <si>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</si>
  <si>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</si>
  <si>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</si>
  <si>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</si>
  <si>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</si>
  <si>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</si>
  <si>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</si>
  <si>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</si>
  <si>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</si>
  <si>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</si>
  <si>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</si>
  <si>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</si>
  <si>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</si>
  <si>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</si>
  <si>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</si>
  <si>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</si>
  <si>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</si>
  <si>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</si>
  <si>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</si>
  <si>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</si>
  <si>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</si>
  <si>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</si>
  <si>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</si>
  <si>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</si>
  <si>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</si>
  <si>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</si>
  <si>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</si>
  <si>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</si>
  <si>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</si>
  <si>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</si>
  <si>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</si>
  <si>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</si>
  <si>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</si>
  <si>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</si>
  <si>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</si>
  <si>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</si>
  <si>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</si>
  <si>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</si>
  <si>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от 27.01.2021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</si>
</sst>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zoomScale="89" zoomScaleNormal="89" workbookViewId="0" topLeftCell="A1">
      <selection activeCell="A9" sqref="A9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9" t="s">
        <v>40</v>
      </c>
      <c r="C1" s="39"/>
      <c r="D1" s="39"/>
    </row>
    <row r="2" spans="2:4" ht="18.75">
      <c r="B2" s="39" t="s">
        <v>41</v>
      </c>
      <c r="C2" s="39"/>
      <c r="D2" s="39"/>
    </row>
    <row r="3" spans="2:4" ht="18.75">
      <c r="B3" s="39" t="s">
        <v>42</v>
      </c>
      <c r="C3" s="39"/>
      <c r="D3" s="39"/>
    </row>
    <row r="4" spans="2:4" ht="18.75">
      <c r="B4" s="39" t="s">
        <v>43</v>
      </c>
      <c r="C4" s="39"/>
      <c r="D4" s="39"/>
    </row>
    <row r="5" spans="2:4" ht="18.75">
      <c r="B5" s="39" t="s">
        <v>44</v>
      </c>
      <c r="C5" s="39"/>
      <c r="D5" s="39"/>
    </row>
    <row r="6" spans="2:4" ht="18.75">
      <c r="B6" s="39" t="s">
        <v>42</v>
      </c>
      <c r="C6" s="39"/>
      <c r="D6" s="39"/>
    </row>
    <row r="7" spans="2:4" ht="18.75">
      <c r="B7" s="39" t="s">
        <v>45</v>
      </c>
      <c r="C7" s="39"/>
      <c r="D7" s="39"/>
    </row>
    <row r="8" spans="2:4" ht="18.75">
      <c r="B8" s="39" t="s">
        <v>46</v>
      </c>
      <c r="C8" s="39"/>
      <c r="D8" s="39"/>
    </row>
    <row r="9" spans="2:4" ht="18.75">
      <c r="B9" s="39" t="s">
        <v>47</v>
      </c>
      <c r="C9" s="39"/>
      <c r="D9" s="39"/>
    </row>
    <row r="10" spans="2:4" ht="18.75">
      <c r="B10" s="39" t="s">
        <v>48</v>
      </c>
      <c r="C10" s="39"/>
      <c r="D10" s="39"/>
    </row>
    <row r="11" spans="2:4" ht="18.75">
      <c r="B11" s="49" t="s">
        <v>58</v>
      </c>
      <c r="C11" s="39"/>
      <c r="D11" s="39"/>
    </row>
    <row r="13" spans="1:4" ht="20.25" customHeight="1">
      <c r="A13" s="1"/>
      <c r="B13" s="2"/>
      <c r="C13" s="41" t="s">
        <v>49</v>
      </c>
      <c r="D13" s="41"/>
    </row>
    <row r="14" spans="1:4" s="4" customFormat="1" ht="28.5" customHeight="1">
      <c r="A14" s="48" t="s">
        <v>27</v>
      </c>
      <c r="B14" s="48"/>
      <c r="C14" s="48"/>
      <c r="D14" s="48"/>
    </row>
    <row r="15" spans="1:4" ht="18" customHeight="1">
      <c r="A15" s="40"/>
      <c r="B15" s="40"/>
      <c r="C15" s="40"/>
      <c r="D15" s="40"/>
    </row>
    <row r="16" spans="1:4" s="6" customFormat="1" ht="27.75" customHeight="1">
      <c r="A16" s="44" t="s">
        <v>2</v>
      </c>
      <c r="B16" s="45" t="s">
        <v>1</v>
      </c>
      <c r="C16" s="46"/>
      <c r="D16" s="47"/>
    </row>
    <row r="17" spans="1:4" s="6" customFormat="1" ht="27.75" customHeight="1">
      <c r="A17" s="44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B20+B23+B35+B49</f>
        <v>290424793.53999996</v>
      </c>
      <c r="C19" s="10">
        <f>C20+C23+C35+C49</f>
        <v>160998944.68</v>
      </c>
      <c r="D19" s="10">
        <f>D20+D23+D35+D49</f>
        <v>153368510.93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SUM(B24:B34)</f>
        <v>32218922.330000006</v>
      </c>
      <c r="C23" s="26">
        <f>SUM(C24:C34)</f>
        <v>13380940.850000001</v>
      </c>
      <c r="D23" s="26">
        <f>SUM(D24:D34)</f>
        <v>8331352.8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34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36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39</v>
      </c>
      <c r="B32" s="24">
        <v>50985</v>
      </c>
      <c r="C32" s="24">
        <v>0</v>
      </c>
      <c r="D32" s="24">
        <v>0</v>
      </c>
    </row>
    <row r="33" spans="1:4" s="4" customFormat="1" ht="79.5" customHeight="1">
      <c r="A33" s="23" t="s">
        <v>35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37</v>
      </c>
      <c r="B34" s="24">
        <v>431000</v>
      </c>
      <c r="C34" s="24">
        <v>0</v>
      </c>
      <c r="D34" s="24">
        <v>0</v>
      </c>
    </row>
    <row r="35" spans="1:4" s="6" customFormat="1" ht="30" customHeight="1">
      <c r="A35" s="25" t="s">
        <v>3</v>
      </c>
      <c r="B35" s="26">
        <f>SUM(B36:B48)</f>
        <v>123150891.20999998</v>
      </c>
      <c r="C35" s="26">
        <f>SUM(C36:C48)</f>
        <v>47066043.83</v>
      </c>
      <c r="D35" s="26">
        <f>SUM(D36:D48)</f>
        <v>47046698.129999995</v>
      </c>
    </row>
    <row r="36" spans="1:4" ht="67.5" customHeight="1">
      <c r="A36" s="37" t="s">
        <v>12</v>
      </c>
      <c r="B36" s="24">
        <v>447780.32</v>
      </c>
      <c r="C36" s="24">
        <v>408434</v>
      </c>
      <c r="D36" s="24">
        <v>408434</v>
      </c>
    </row>
    <row r="37" spans="1:4" ht="68.25" customHeight="1">
      <c r="A37" s="23" t="s">
        <v>13</v>
      </c>
      <c r="B37" s="24">
        <v>11125.5</v>
      </c>
      <c r="C37" s="24">
        <v>11125.5</v>
      </c>
      <c r="D37" s="24">
        <v>11125.5</v>
      </c>
    </row>
    <row r="38" spans="1:4" ht="102" customHeight="1">
      <c r="A38" s="23" t="s">
        <v>14</v>
      </c>
      <c r="B38" s="24">
        <v>0</v>
      </c>
      <c r="C38" s="24">
        <v>37380</v>
      </c>
      <c r="D38" s="24">
        <v>37380</v>
      </c>
    </row>
    <row r="39" spans="1:4" ht="121.5" customHeight="1">
      <c r="A39" s="23" t="s">
        <v>15</v>
      </c>
      <c r="B39" s="24">
        <v>491895</v>
      </c>
      <c r="C39" s="24">
        <v>628382</v>
      </c>
      <c r="D39" s="24">
        <v>628382</v>
      </c>
    </row>
    <row r="40" spans="1:4" ht="116.25" customHeight="1">
      <c r="A40" s="23" t="s">
        <v>26</v>
      </c>
      <c r="B40" s="24">
        <v>38079082</v>
      </c>
      <c r="C40" s="24">
        <v>41448975</v>
      </c>
      <c r="D40" s="24">
        <v>41448975</v>
      </c>
    </row>
    <row r="41" spans="1:4" s="14" customFormat="1" ht="157.5" customHeight="1">
      <c r="A41" s="23" t="s">
        <v>16</v>
      </c>
      <c r="B41" s="30">
        <v>80977838</v>
      </c>
      <c r="C41" s="30">
        <v>0</v>
      </c>
      <c r="D41" s="30">
        <v>0</v>
      </c>
    </row>
    <row r="42" spans="1:4" ht="87.75" customHeight="1">
      <c r="A42" s="23" t="s">
        <v>17</v>
      </c>
      <c r="B42" s="24">
        <v>50820</v>
      </c>
      <c r="C42" s="24">
        <v>50820</v>
      </c>
      <c r="D42" s="24">
        <v>50820</v>
      </c>
    </row>
    <row r="43" spans="1:4" ht="102" customHeight="1">
      <c r="A43" s="23" t="s">
        <v>18</v>
      </c>
      <c r="B43" s="24">
        <v>762563.16</v>
      </c>
      <c r="C43" s="24">
        <v>752210.16</v>
      </c>
      <c r="D43" s="24">
        <v>752210.16</v>
      </c>
    </row>
    <row r="44" spans="1:4" ht="81" customHeight="1">
      <c r="A44" s="23" t="s">
        <v>20</v>
      </c>
      <c r="B44" s="24">
        <f>2760199.2-920066.4</f>
        <v>1840132.8000000003</v>
      </c>
      <c r="C44" s="24">
        <f>2760199.2+920066.4</f>
        <v>3680265.6</v>
      </c>
      <c r="D44" s="24">
        <f>920066.4+2760199.2</f>
        <v>3680265.6</v>
      </c>
    </row>
    <row r="45" spans="1:4" ht="92.25" customHeight="1">
      <c r="A45" s="23" t="s">
        <v>29</v>
      </c>
      <c r="B45" s="24">
        <v>65792.85</v>
      </c>
      <c r="C45" s="24">
        <v>24026.25</v>
      </c>
      <c r="D45" s="24">
        <v>24026.25</v>
      </c>
    </row>
    <row r="46" spans="1:4" ht="120.75" customHeight="1">
      <c r="A46" s="23" t="s">
        <v>19</v>
      </c>
      <c r="B46" s="24">
        <v>101433.22</v>
      </c>
      <c r="C46" s="24">
        <v>0</v>
      </c>
      <c r="D46" s="24">
        <v>0</v>
      </c>
    </row>
    <row r="47" spans="1:4" ht="105" customHeight="1">
      <c r="A47" s="23" t="s">
        <v>32</v>
      </c>
      <c r="B47" s="24">
        <f>20173.35-7911.99</f>
        <v>12261.359999999999</v>
      </c>
      <c r="C47" s="24">
        <f>48697.49-24272.17</f>
        <v>24425.32</v>
      </c>
      <c r="D47" s="24">
        <v>5079.62</v>
      </c>
    </row>
    <row r="48" spans="1:4" ht="57.75" customHeight="1">
      <c r="A48" s="23" t="s">
        <v>38</v>
      </c>
      <c r="B48" s="24">
        <v>310167</v>
      </c>
      <c r="C48" s="24">
        <v>0</v>
      </c>
      <c r="D48" s="24">
        <v>0</v>
      </c>
    </row>
    <row r="49" spans="1:4" ht="30.75" customHeight="1">
      <c r="A49" s="36" t="s">
        <v>30</v>
      </c>
      <c r="B49" s="35">
        <f>B50</f>
        <v>8436960</v>
      </c>
      <c r="C49" s="35">
        <f>C50</f>
        <v>8436960</v>
      </c>
      <c r="D49" s="35">
        <f>D50</f>
        <v>8436960</v>
      </c>
    </row>
    <row r="50" spans="1:4" ht="114" customHeight="1">
      <c r="A50" s="23" t="s">
        <v>33</v>
      </c>
      <c r="B50" s="24">
        <v>8436960</v>
      </c>
      <c r="C50" s="24">
        <v>8436960</v>
      </c>
      <c r="D50" s="24">
        <v>8436960</v>
      </c>
    </row>
    <row r="51" spans="1:4" ht="39.75" customHeight="1">
      <c r="A51" s="38" t="s">
        <v>50</v>
      </c>
      <c r="B51" s="35">
        <f>B52</f>
        <v>380825.28</v>
      </c>
      <c r="C51" s="35">
        <f>C52</f>
        <v>380825.28</v>
      </c>
      <c r="D51" s="35">
        <f>D52</f>
        <v>380825.28</v>
      </c>
    </row>
    <row r="52" spans="1:4" ht="85.5" customHeight="1">
      <c r="A52" s="23" t="s">
        <v>51</v>
      </c>
      <c r="B52" s="24">
        <f>SUM(B53:B57)</f>
        <v>380825.28</v>
      </c>
      <c r="C52" s="24">
        <f>SUM(C53:C57)</f>
        <v>380825.28</v>
      </c>
      <c r="D52" s="24">
        <f>SUM(D53:D57)</f>
        <v>380825.28</v>
      </c>
    </row>
    <row r="53" spans="1:4" ht="36.75" customHeight="1">
      <c r="A53" s="29" t="s">
        <v>52</v>
      </c>
      <c r="B53" s="24">
        <v>228435</v>
      </c>
      <c r="C53" s="24">
        <v>228435</v>
      </c>
      <c r="D53" s="24">
        <v>228435</v>
      </c>
    </row>
    <row r="54" spans="1:4" ht="31.5" customHeight="1">
      <c r="A54" s="29" t="s">
        <v>53</v>
      </c>
      <c r="B54" s="24">
        <v>38089</v>
      </c>
      <c r="C54" s="24">
        <v>38089</v>
      </c>
      <c r="D54" s="24">
        <v>38089</v>
      </c>
    </row>
    <row r="55" spans="1:4" ht="39.75" customHeight="1">
      <c r="A55" s="29" t="s">
        <v>54</v>
      </c>
      <c r="B55" s="24">
        <v>38089</v>
      </c>
      <c r="C55" s="24">
        <v>38089</v>
      </c>
      <c r="D55" s="24">
        <v>38089</v>
      </c>
    </row>
    <row r="56" spans="1:4" ht="30.75" customHeight="1">
      <c r="A56" s="29" t="s">
        <v>55</v>
      </c>
      <c r="B56" s="24">
        <v>38089</v>
      </c>
      <c r="C56" s="24">
        <v>38089</v>
      </c>
      <c r="D56" s="24">
        <v>38089</v>
      </c>
    </row>
    <row r="57" spans="1:4" ht="37.5" customHeight="1">
      <c r="A57" s="29" t="s">
        <v>56</v>
      </c>
      <c r="B57" s="24">
        <v>38123.28</v>
      </c>
      <c r="C57" s="24">
        <v>38123.28</v>
      </c>
      <c r="D57" s="24">
        <v>38123.28</v>
      </c>
    </row>
    <row r="58" spans="1:4" s="15" customFormat="1" ht="36.75" customHeight="1">
      <c r="A58" s="9" t="s">
        <v>24</v>
      </c>
      <c r="B58" s="10">
        <f>B19+B51</f>
        <v>290805618.81999993</v>
      </c>
      <c r="C58" s="10">
        <f>C19+C51</f>
        <v>161379769.96</v>
      </c>
      <c r="D58" s="10">
        <f>D19+D51</f>
        <v>153749336.21</v>
      </c>
    </row>
    <row r="59" spans="1:4" s="17" customFormat="1" ht="19.5" customHeight="1">
      <c r="A59" s="16"/>
      <c r="C59" s="22"/>
      <c r="D59" s="22" t="s">
        <v>57</v>
      </c>
    </row>
    <row r="60" s="19" customFormat="1" ht="19.5" customHeight="1">
      <c r="A60" s="18"/>
    </row>
    <row r="61" ht="18.75">
      <c r="A61" s="16"/>
    </row>
    <row r="62" ht="18.75">
      <c r="A62" s="16"/>
    </row>
    <row r="63" spans="1:2" s="20" customFormat="1" ht="15.75">
      <c r="A63" s="18"/>
      <c r="B63" s="42"/>
    </row>
    <row r="64" spans="1:2" s="20" customFormat="1" ht="15.75">
      <c r="A64" s="18"/>
      <c r="B64" s="43"/>
    </row>
    <row r="65" spans="1:2" s="20" customFormat="1" ht="15.75">
      <c r="A65" s="18"/>
      <c r="B65" s="21"/>
    </row>
    <row r="66" s="20" customFormat="1" ht="15.75">
      <c r="A66" s="18"/>
    </row>
    <row r="67" ht="18.75">
      <c r="A67" s="16"/>
    </row>
    <row r="68" ht="18.75">
      <c r="A68" s="16"/>
    </row>
    <row r="69" ht="18.75">
      <c r="A69" s="16"/>
    </row>
    <row r="70" ht="18.75">
      <c r="A70" s="16"/>
    </row>
  </sheetData>
  <sheetProtection selectLockedCells="1" selectUnlockedCells="1"/>
  <mergeCells count="17">
    <mergeCell ref="B6:D6"/>
    <mergeCell ref="A15:D15"/>
    <mergeCell ref="C13:D13"/>
    <mergeCell ref="B63:B64"/>
    <mergeCell ref="A16:A17"/>
    <mergeCell ref="B16:D16"/>
    <mergeCell ref="A14:D14"/>
    <mergeCell ref="B7:D7"/>
    <mergeCell ref="B8:D8"/>
    <mergeCell ref="B9:D9"/>
    <mergeCell ref="B10:D10"/>
    <mergeCell ref="B11:D11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2020-12-17T06:15:45Z</cp:lastPrinted>
  <dcterms:created xsi:type="dcterms:W3CDTF">2015-11-12T13:52:25Z</dcterms:created>
  <dcterms:modified xsi:type="dcterms:W3CDTF">2021-01-28T13:59:42Z</dcterms:modified>
  <cp:category/>
  <cp:version/>
  <cp:contentType/>
  <cp:contentStatus/>
</cp:coreProperties>
</file>