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<sst xmlns="http://schemas.openxmlformats.org/spreadsheetml/2006/main" count="293" uniqueCount="247">
  <si>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</si>
  <si>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</si>
  <si>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</si>
  <si>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</si>
  <si>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</si>
  <si>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</si>
  <si>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</si>
  <si>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</si>
  <si>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</si>
  <si>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</si>
  <si>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</si>
  <si>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</si>
  <si>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</si>
  <si>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</si>
  <si>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</si>
  <si>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</si>
  <si>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</si>
  <si>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</si>
  <si>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</si>
  <si>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</si>
  <si>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</si>
  <si>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</si>
  <si>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</si>
  <si>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</si>
  <si>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</si>
  <si>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</si>
  <si>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</si>
  <si>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</si>
  <si>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</si>
  <si>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</si>
  <si>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</si>
  <si>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</si>
  <si>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</si>
  <si>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</si>
  <si>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</si>
  <si>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</si>
  <si>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</si>
  <si>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</si>
  <si>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</si>
  <si>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</si>
  <si>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</si>
  <si>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</si>
  <si>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</si>
  <si>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</si>
  <si>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</si>
  <si>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</si>
  <si>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</si>
  <si>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</si>
  <si>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</si>
  <si>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</si>
  <si>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</si>
  <si>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</si>
  <si>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</si>
  <si>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</si>
  <si>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</si>
  <si>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</si>
  <si>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</si>
  <si>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</si>
  <si>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</si>
  <si>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</si>
  <si>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</si>
  <si>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</si>
  <si>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</si>
  <si>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</si>
  <si>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</si>
  <si>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</si>
  <si>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</si>
  <si>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</si>
  <si>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</si>
  <si>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</si>
  <si>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</si>
  <si>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</si>
  <si>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</si>
  <si>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</si>
  <si>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</si>
  <si>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</si>
  <si>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</si>
  <si>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</si>
  <si>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</si>
  <si>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</si>
  <si>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</si>
  <si>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</si>
  <si>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</si>
  <si>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</si>
  <si>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</si>
  <si>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</si>
  <si>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</si>
  <si>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</si>
  <si>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</si>
  <si>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</si>
  <si>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</si>
  <si>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</si>
  <si>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</si>
  <si>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</si>
  <si>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</si>
  <si>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</si>
  <si>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</si>
  <si>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</si>
  <si>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</si>
  <si>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</si>
  <si>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</si>
  <si>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</si>
  <si>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</si>
  <si>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</si>
  <si>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</si>
  <si>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</si>
  <si>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</si>
  <si>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</si>
  <si>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</si>
  <si>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</si>
  <si>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</si>
  <si>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</si>
  <si>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</si>
  <si>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</si>
  <si>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</si>
  <si>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</si>
  <si>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</si>
  <si>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</si>
  <si>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</si>
  <si>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</si>
  <si>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</si>
  <si>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</si>
  <si>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</si>
  <si>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</si>
  <si>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</si>
  <si>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</si>
  <si>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</si>
  <si>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</si>
  <si>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</si>
  <si>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</si>
  <si>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</si>
  <si>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</si>
  <si>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</si>
  <si>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</si>
  <si>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</si>
  <si>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</si>
  <si>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</si>
  <si>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</si>
  <si>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</si>
  <si>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</si>
  <si>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</si>
  <si>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</si>
  <si>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</si>
  <si>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</si>
  <si>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</si>
  <si>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</si>
  <si>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</si>
  <si>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</si>
  <si>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</si>
  <si>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</si>
  <si>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</si>
  <si>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</si>
  <si>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</si>
  <si>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</si>
  <si>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Приложение № 2</t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</si>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</sst>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7" t="s">
        <v>154</v>
      </c>
      <c r="D1" s="37"/>
      <c r="E1" s="37"/>
    </row>
    <row r="2" spans="3:5" ht="18.75">
      <c r="C2" s="37" t="s">
        <v>50</v>
      </c>
      <c r="D2" s="37"/>
      <c r="E2" s="37"/>
    </row>
    <row r="3" spans="3:5" ht="18.75">
      <c r="C3" s="37" t="s">
        <v>51</v>
      </c>
      <c r="D3" s="37"/>
      <c r="E3" s="37"/>
    </row>
    <row r="4" spans="3:5" ht="18.75">
      <c r="C4" s="37" t="s">
        <v>52</v>
      </c>
      <c r="D4" s="37"/>
      <c r="E4" s="37"/>
    </row>
    <row r="5" spans="3:5" ht="18.75">
      <c r="C5" s="37" t="s">
        <v>51</v>
      </c>
      <c r="D5" s="37"/>
      <c r="E5" s="37"/>
    </row>
    <row r="6" spans="3:5" ht="18.75">
      <c r="C6" s="37" t="s">
        <v>155</v>
      </c>
      <c r="D6" s="37"/>
      <c r="E6" s="37"/>
    </row>
    <row r="7" spans="3:5" ht="18.75">
      <c r="C7" s="37" t="s">
        <v>156</v>
      </c>
      <c r="D7" s="37"/>
      <c r="E7" s="37"/>
    </row>
    <row r="8" spans="3:5" ht="18.75">
      <c r="C8" s="45" t="s">
        <v>246</v>
      </c>
      <c r="D8" s="45"/>
      <c r="E8" s="45"/>
    </row>
    <row r="9" ht="18.75">
      <c r="C9" s="4"/>
    </row>
    <row r="10" ht="18.75">
      <c r="E10" s="4" t="s">
        <v>53</v>
      </c>
    </row>
    <row r="12" spans="1:5" ht="40.5" customHeight="1">
      <c r="A12" s="43" t="s">
        <v>157</v>
      </c>
      <c r="B12" s="43"/>
      <c r="C12" s="43"/>
      <c r="D12" s="43"/>
      <c r="E12" s="43"/>
    </row>
    <row r="13" spans="1:5" ht="18" customHeight="1">
      <c r="A13" s="44"/>
      <c r="B13" s="44"/>
      <c r="C13" s="44"/>
      <c r="D13" s="44"/>
      <c r="E13" s="44"/>
    </row>
    <row r="14" spans="1:5" ht="42.75" customHeight="1">
      <c r="A14" s="40" t="s">
        <v>48</v>
      </c>
      <c r="B14" s="42" t="s">
        <v>49</v>
      </c>
      <c r="C14" s="42" t="s">
        <v>65</v>
      </c>
      <c r="D14" s="42"/>
      <c r="E14" s="42"/>
    </row>
    <row r="15" spans="1:5" ht="18.75">
      <c r="A15" s="41"/>
      <c r="B15" s="42"/>
      <c r="C15" s="7" t="s">
        <v>108</v>
      </c>
      <c r="D15" s="8" t="s">
        <v>111</v>
      </c>
      <c r="E15" s="8" t="s">
        <v>158</v>
      </c>
    </row>
    <row r="16" spans="1:5" ht="18.75">
      <c r="A16" s="9">
        <v>1</v>
      </c>
      <c r="B16" s="9">
        <v>2</v>
      </c>
      <c r="C16" s="10">
        <v>3</v>
      </c>
      <c r="D16" s="11">
        <v>4</v>
      </c>
      <c r="E16" s="11">
        <v>5</v>
      </c>
    </row>
    <row r="17" spans="1:5" ht="37.5">
      <c r="A17" s="24" t="s">
        <v>8</v>
      </c>
      <c r="B17" s="28" t="s">
        <v>102</v>
      </c>
      <c r="C17" s="12">
        <f>C18+C28+C42+C52++C59+C72+C83+C93+C104</f>
        <v>64420779.79</v>
      </c>
      <c r="D17" s="12">
        <f>D18+D28+D42+D52++D59+D72+D83+D93+D104</f>
        <v>61658590</v>
      </c>
      <c r="E17" s="12">
        <f>E18+E28+E42+E52++E59+E72+E83+E93+E104</f>
        <v>61658590</v>
      </c>
    </row>
    <row r="18" spans="1:5" ht="18.75">
      <c r="A18" s="24" t="s">
        <v>9</v>
      </c>
      <c r="B18" s="28" t="s">
        <v>10</v>
      </c>
      <c r="C18" s="12">
        <f>C19</f>
        <v>51915090</v>
      </c>
      <c r="D18" s="12">
        <f>D19</f>
        <v>51915090</v>
      </c>
      <c r="E18" s="12">
        <f>E19</f>
        <v>51915090</v>
      </c>
    </row>
    <row r="19" spans="1:5" ht="18.75">
      <c r="A19" s="6" t="s">
        <v>11</v>
      </c>
      <c r="B19" s="29" t="s">
        <v>12</v>
      </c>
      <c r="C19" s="13">
        <f>C20+C22+C26+C24</f>
        <v>51915090</v>
      </c>
      <c r="D19" s="13">
        <f>D20+D22+D26+D24</f>
        <v>51915090</v>
      </c>
      <c r="E19" s="13">
        <f>E20+E22+E26+E24</f>
        <v>51915090</v>
      </c>
    </row>
    <row r="20" spans="1:5" ht="150">
      <c r="A20" s="6" t="s">
        <v>66</v>
      </c>
      <c r="B20" s="30" t="s">
        <v>176</v>
      </c>
      <c r="C20" s="14">
        <f>C21</f>
        <v>51302090</v>
      </c>
      <c r="D20" s="14">
        <f>D21</f>
        <v>51302090</v>
      </c>
      <c r="E20" s="14">
        <f>E21</f>
        <v>51302090</v>
      </c>
    </row>
    <row r="21" spans="1:5" ht="150">
      <c r="A21" s="6" t="s">
        <v>13</v>
      </c>
      <c r="B21" s="30" t="s">
        <v>176</v>
      </c>
      <c r="C21" s="14">
        <v>51302090</v>
      </c>
      <c r="D21" s="14">
        <v>51302090</v>
      </c>
      <c r="E21" s="14">
        <v>51302090</v>
      </c>
    </row>
    <row r="22" spans="1:5" ht="243.75">
      <c r="A22" s="6" t="s">
        <v>67</v>
      </c>
      <c r="B22" s="30" t="s">
        <v>177</v>
      </c>
      <c r="C22" s="14">
        <f>C23</f>
        <v>160000</v>
      </c>
      <c r="D22" s="14">
        <f>D23</f>
        <v>160000</v>
      </c>
      <c r="E22" s="14">
        <f>E23</f>
        <v>160000</v>
      </c>
    </row>
    <row r="23" spans="1:5" ht="243.75">
      <c r="A23" s="6" t="s">
        <v>14</v>
      </c>
      <c r="B23" s="30" t="s">
        <v>177</v>
      </c>
      <c r="C23" s="14">
        <v>160000</v>
      </c>
      <c r="D23" s="14">
        <v>160000</v>
      </c>
      <c r="E23" s="14">
        <v>160000</v>
      </c>
    </row>
    <row r="24" spans="1:5" ht="93.75">
      <c r="A24" s="6" t="s">
        <v>68</v>
      </c>
      <c r="B24" s="29" t="s">
        <v>178</v>
      </c>
      <c r="C24" s="15">
        <f>C25</f>
        <v>303000</v>
      </c>
      <c r="D24" s="15">
        <f>D25</f>
        <v>303000</v>
      </c>
      <c r="E24" s="15">
        <f>E25</f>
        <v>303000</v>
      </c>
    </row>
    <row r="25" spans="1:5" ht="93.75">
      <c r="A25" s="6" t="s">
        <v>15</v>
      </c>
      <c r="B25" s="29" t="s">
        <v>178</v>
      </c>
      <c r="C25" s="15">
        <v>303000</v>
      </c>
      <c r="D25" s="15">
        <v>303000</v>
      </c>
      <c r="E25" s="15">
        <v>303000</v>
      </c>
    </row>
    <row r="26" spans="1:5" ht="187.5">
      <c r="A26" s="6" t="s">
        <v>69</v>
      </c>
      <c r="B26" s="30" t="s">
        <v>179</v>
      </c>
      <c r="C26" s="15">
        <f>C27</f>
        <v>150000</v>
      </c>
      <c r="D26" s="15">
        <f>D27</f>
        <v>150000</v>
      </c>
      <c r="E26" s="15">
        <f>E27</f>
        <v>150000</v>
      </c>
    </row>
    <row r="27" spans="1:5" ht="187.5">
      <c r="A27" s="6" t="s">
        <v>16</v>
      </c>
      <c r="B27" s="30" t="s">
        <v>179</v>
      </c>
      <c r="C27" s="15">
        <v>150000</v>
      </c>
      <c r="D27" s="15">
        <v>150000</v>
      </c>
      <c r="E27" s="15">
        <v>150000</v>
      </c>
    </row>
    <row r="28" spans="1:5" s="17" customFormat="1" ht="75">
      <c r="A28" s="25" t="s">
        <v>54</v>
      </c>
      <c r="B28" s="31" t="s">
        <v>60</v>
      </c>
      <c r="C28" s="16">
        <f>C29</f>
        <v>4360000</v>
      </c>
      <c r="D28" s="16">
        <f>D29</f>
        <v>4364000</v>
      </c>
      <c r="E28" s="16">
        <f>E29</f>
        <v>4364000</v>
      </c>
    </row>
    <row r="29" spans="1:5" ht="56.25">
      <c r="A29" s="10" t="s">
        <v>55</v>
      </c>
      <c r="B29" s="32" t="s">
        <v>180</v>
      </c>
      <c r="C29" s="15">
        <f>C30+C33+C36+C39</f>
        <v>4360000</v>
      </c>
      <c r="D29" s="15">
        <f>D30+D33+D36+D39</f>
        <v>4364000</v>
      </c>
      <c r="E29" s="15">
        <f>E30+E33+E36+E39</f>
        <v>4364000</v>
      </c>
    </row>
    <row r="30" spans="1:5" ht="150">
      <c r="A30" s="10" t="s">
        <v>72</v>
      </c>
      <c r="B30" s="30" t="s">
        <v>181</v>
      </c>
      <c r="C30" s="15">
        <f aca="true" t="shared" si="0" ref="C30:E31">C31</f>
        <v>1808000</v>
      </c>
      <c r="D30" s="15">
        <f t="shared" si="0"/>
        <v>1812000</v>
      </c>
      <c r="E30" s="15">
        <f t="shared" si="0"/>
        <v>1812000</v>
      </c>
    </row>
    <row r="31" spans="1:5" ht="225">
      <c r="A31" s="26" t="s">
        <v>141</v>
      </c>
      <c r="B31" s="30" t="s">
        <v>182</v>
      </c>
      <c r="C31" s="15">
        <f t="shared" si="0"/>
        <v>1808000</v>
      </c>
      <c r="D31" s="15">
        <f t="shared" si="0"/>
        <v>1812000</v>
      </c>
      <c r="E31" s="15">
        <f t="shared" si="0"/>
        <v>1812000</v>
      </c>
    </row>
    <row r="32" spans="1:5" ht="225">
      <c r="A32" s="10" t="s">
        <v>142</v>
      </c>
      <c r="B32" s="30" t="s">
        <v>182</v>
      </c>
      <c r="C32" s="15">
        <v>1808000</v>
      </c>
      <c r="D32" s="15">
        <v>1812000</v>
      </c>
      <c r="E32" s="15">
        <v>1812000</v>
      </c>
    </row>
    <row r="33" spans="1:5" ht="187.5">
      <c r="A33" s="10" t="s">
        <v>71</v>
      </c>
      <c r="B33" s="30" t="s">
        <v>183</v>
      </c>
      <c r="C33" s="15">
        <f aca="true" t="shared" si="1" ref="C33:E34">C34</f>
        <v>18000</v>
      </c>
      <c r="D33" s="15">
        <f t="shared" si="1"/>
        <v>18000</v>
      </c>
      <c r="E33" s="15">
        <f t="shared" si="1"/>
        <v>18000</v>
      </c>
    </row>
    <row r="34" spans="1:5" ht="262.5">
      <c r="A34" s="10" t="s">
        <v>144</v>
      </c>
      <c r="B34" s="30" t="s">
        <v>184</v>
      </c>
      <c r="C34" s="15">
        <f t="shared" si="1"/>
        <v>18000</v>
      </c>
      <c r="D34" s="15">
        <f t="shared" si="1"/>
        <v>18000</v>
      </c>
      <c r="E34" s="15">
        <f t="shared" si="1"/>
        <v>18000</v>
      </c>
    </row>
    <row r="35" spans="1:5" ht="262.5">
      <c r="A35" s="10" t="s">
        <v>143</v>
      </c>
      <c r="B35" s="30" t="s">
        <v>184</v>
      </c>
      <c r="C35" s="15">
        <v>18000</v>
      </c>
      <c r="D35" s="15">
        <v>18000</v>
      </c>
      <c r="E35" s="15">
        <v>18000</v>
      </c>
    </row>
    <row r="36" spans="1:5" ht="150">
      <c r="A36" s="10" t="s">
        <v>70</v>
      </c>
      <c r="B36" s="30" t="s">
        <v>185</v>
      </c>
      <c r="C36" s="15">
        <f aca="true" t="shared" si="2" ref="C36:E37">C37</f>
        <v>2784000</v>
      </c>
      <c r="D36" s="15">
        <f t="shared" si="2"/>
        <v>2784000</v>
      </c>
      <c r="E36" s="15">
        <f t="shared" si="2"/>
        <v>2784000</v>
      </c>
    </row>
    <row r="37" spans="1:5" ht="225">
      <c r="A37" s="10" t="s">
        <v>145</v>
      </c>
      <c r="B37" s="30" t="s">
        <v>149</v>
      </c>
      <c r="C37" s="15">
        <f t="shared" si="2"/>
        <v>2784000</v>
      </c>
      <c r="D37" s="15">
        <f t="shared" si="2"/>
        <v>2784000</v>
      </c>
      <c r="E37" s="15">
        <f t="shared" si="2"/>
        <v>2784000</v>
      </c>
    </row>
    <row r="38" spans="1:5" ht="225">
      <c r="A38" s="10" t="s">
        <v>146</v>
      </c>
      <c r="B38" s="30" t="s">
        <v>149</v>
      </c>
      <c r="C38" s="15">
        <v>2784000</v>
      </c>
      <c r="D38" s="15">
        <v>2784000</v>
      </c>
      <c r="E38" s="15">
        <v>2784000</v>
      </c>
    </row>
    <row r="39" spans="1:5" ht="150">
      <c r="A39" s="10" t="s">
        <v>110</v>
      </c>
      <c r="B39" s="30" t="s">
        <v>186</v>
      </c>
      <c r="C39" s="15">
        <f aca="true" t="shared" si="3" ref="C39:E40">C40</f>
        <v>-250000</v>
      </c>
      <c r="D39" s="15">
        <f t="shared" si="3"/>
        <v>-250000</v>
      </c>
      <c r="E39" s="15">
        <f t="shared" si="3"/>
        <v>-250000</v>
      </c>
    </row>
    <row r="40" spans="1:5" ht="225">
      <c r="A40" s="10" t="s">
        <v>147</v>
      </c>
      <c r="B40" s="30" t="s">
        <v>187</v>
      </c>
      <c r="C40" s="15">
        <f t="shared" si="3"/>
        <v>-250000</v>
      </c>
      <c r="D40" s="15">
        <f t="shared" si="3"/>
        <v>-250000</v>
      </c>
      <c r="E40" s="15">
        <f t="shared" si="3"/>
        <v>-250000</v>
      </c>
    </row>
    <row r="41" spans="1:5" ht="225">
      <c r="A41" s="10" t="s">
        <v>148</v>
      </c>
      <c r="B41" s="30" t="s">
        <v>187</v>
      </c>
      <c r="C41" s="15">
        <v>-250000</v>
      </c>
      <c r="D41" s="15">
        <v>-250000</v>
      </c>
      <c r="E41" s="15">
        <v>-250000</v>
      </c>
    </row>
    <row r="42" spans="1:5" ht="37.5">
      <c r="A42" s="24" t="s">
        <v>17</v>
      </c>
      <c r="B42" s="28" t="s">
        <v>99</v>
      </c>
      <c r="C42" s="12">
        <f>C43+C46+C49</f>
        <v>4092000</v>
      </c>
      <c r="D42" s="12">
        <f>D43+D46+D49</f>
        <v>1462000</v>
      </c>
      <c r="E42" s="12">
        <f>E43+E46+E49</f>
        <v>1462000</v>
      </c>
    </row>
    <row r="43" spans="1:5" ht="37.5">
      <c r="A43" s="6" t="s">
        <v>56</v>
      </c>
      <c r="B43" s="29" t="s">
        <v>188</v>
      </c>
      <c r="C43" s="13">
        <f aca="true" t="shared" si="4" ref="C43:E44">C44</f>
        <v>3990000</v>
      </c>
      <c r="D43" s="13">
        <f t="shared" si="4"/>
        <v>1360000</v>
      </c>
      <c r="E43" s="13">
        <f t="shared" si="4"/>
        <v>1360000</v>
      </c>
    </row>
    <row r="44" spans="1:5" ht="37.5">
      <c r="A44" s="6" t="s">
        <v>74</v>
      </c>
      <c r="B44" s="29" t="s">
        <v>188</v>
      </c>
      <c r="C44" s="13">
        <f t="shared" si="4"/>
        <v>3990000</v>
      </c>
      <c r="D44" s="13">
        <f t="shared" si="4"/>
        <v>1360000</v>
      </c>
      <c r="E44" s="13">
        <f t="shared" si="4"/>
        <v>1360000</v>
      </c>
    </row>
    <row r="45" spans="1:5" ht="37.5">
      <c r="A45" s="6" t="s">
        <v>18</v>
      </c>
      <c r="B45" s="29" t="s">
        <v>188</v>
      </c>
      <c r="C45" s="13">
        <v>3990000</v>
      </c>
      <c r="D45" s="13">
        <v>1360000</v>
      </c>
      <c r="E45" s="13">
        <v>1360000</v>
      </c>
    </row>
    <row r="46" spans="1:5" ht="18.75">
      <c r="A46" s="6" t="s">
        <v>57</v>
      </c>
      <c r="B46" s="29" t="s">
        <v>189</v>
      </c>
      <c r="C46" s="13">
        <f aca="true" t="shared" si="5" ref="C46:E47">C47</f>
        <v>7000</v>
      </c>
      <c r="D46" s="13">
        <f t="shared" si="5"/>
        <v>7000</v>
      </c>
      <c r="E46" s="13">
        <f t="shared" si="5"/>
        <v>7000</v>
      </c>
    </row>
    <row r="47" spans="1:5" ht="18.75">
      <c r="A47" s="6" t="s">
        <v>84</v>
      </c>
      <c r="B47" s="29" t="s">
        <v>189</v>
      </c>
      <c r="C47" s="13">
        <f t="shared" si="5"/>
        <v>7000</v>
      </c>
      <c r="D47" s="13">
        <f t="shared" si="5"/>
        <v>7000</v>
      </c>
      <c r="E47" s="13">
        <f t="shared" si="5"/>
        <v>7000</v>
      </c>
    </row>
    <row r="48" spans="1:5" ht="18.75">
      <c r="A48" s="6" t="s">
        <v>19</v>
      </c>
      <c r="B48" s="29" t="s">
        <v>189</v>
      </c>
      <c r="C48" s="13">
        <f>12000-5000</f>
        <v>7000</v>
      </c>
      <c r="D48" s="13">
        <v>7000</v>
      </c>
      <c r="E48" s="13">
        <v>7000</v>
      </c>
    </row>
    <row r="49" spans="1:5" ht="56.25">
      <c r="A49" s="6" t="s">
        <v>94</v>
      </c>
      <c r="B49" s="32" t="s">
        <v>95</v>
      </c>
      <c r="C49" s="13">
        <f aca="true" t="shared" si="6" ref="C49:E50">C50</f>
        <v>95000</v>
      </c>
      <c r="D49" s="13">
        <f t="shared" si="6"/>
        <v>95000</v>
      </c>
      <c r="E49" s="13">
        <f t="shared" si="6"/>
        <v>95000</v>
      </c>
    </row>
    <row r="50" spans="1:5" ht="75">
      <c r="A50" s="6" t="s">
        <v>97</v>
      </c>
      <c r="B50" s="32" t="s">
        <v>190</v>
      </c>
      <c r="C50" s="13">
        <f t="shared" si="6"/>
        <v>95000</v>
      </c>
      <c r="D50" s="13">
        <f t="shared" si="6"/>
        <v>95000</v>
      </c>
      <c r="E50" s="13">
        <f t="shared" si="6"/>
        <v>95000</v>
      </c>
    </row>
    <row r="51" spans="1:5" ht="75">
      <c r="A51" s="6" t="s">
        <v>98</v>
      </c>
      <c r="B51" s="32" t="s">
        <v>190</v>
      </c>
      <c r="C51" s="13">
        <f>90000+5000</f>
        <v>95000</v>
      </c>
      <c r="D51" s="13">
        <v>95000</v>
      </c>
      <c r="E51" s="13">
        <v>95000</v>
      </c>
    </row>
    <row r="52" spans="1:5" ht="18.75">
      <c r="A52" s="24" t="s">
        <v>20</v>
      </c>
      <c r="B52" s="28" t="s">
        <v>100</v>
      </c>
      <c r="C52" s="12">
        <f>C55+C58</f>
        <v>1110000</v>
      </c>
      <c r="D52" s="12">
        <f>D55+D58</f>
        <v>1110000</v>
      </c>
      <c r="E52" s="12">
        <f>E55+E58</f>
        <v>1110000</v>
      </c>
    </row>
    <row r="53" spans="1:5" ht="56.25">
      <c r="A53" s="6" t="s">
        <v>73</v>
      </c>
      <c r="B53" s="29" t="s">
        <v>191</v>
      </c>
      <c r="C53" s="14">
        <f aca="true" t="shared" si="7" ref="C53:E54">C54</f>
        <v>1100000</v>
      </c>
      <c r="D53" s="14">
        <f t="shared" si="7"/>
        <v>1100000</v>
      </c>
      <c r="E53" s="14">
        <f t="shared" si="7"/>
        <v>1100000</v>
      </c>
    </row>
    <row r="54" spans="1:5" ht="93.75">
      <c r="A54" s="6" t="s">
        <v>75</v>
      </c>
      <c r="B54" s="30" t="s">
        <v>192</v>
      </c>
      <c r="C54" s="14">
        <f t="shared" si="7"/>
        <v>1100000</v>
      </c>
      <c r="D54" s="14">
        <f t="shared" si="7"/>
        <v>1100000</v>
      </c>
      <c r="E54" s="14">
        <f t="shared" si="7"/>
        <v>1100000</v>
      </c>
    </row>
    <row r="55" spans="1:5" ht="93.75">
      <c r="A55" s="6" t="s">
        <v>21</v>
      </c>
      <c r="B55" s="30" t="s">
        <v>192</v>
      </c>
      <c r="C55" s="14">
        <v>1100000</v>
      </c>
      <c r="D55" s="14">
        <v>1100000</v>
      </c>
      <c r="E55" s="14">
        <v>1100000</v>
      </c>
    </row>
    <row r="56" spans="1:5" ht="75">
      <c r="A56" s="6" t="s">
        <v>22</v>
      </c>
      <c r="B56" s="29" t="s">
        <v>193</v>
      </c>
      <c r="C56" s="15">
        <f aca="true" t="shared" si="8" ref="C56:E57">C57</f>
        <v>10000</v>
      </c>
      <c r="D56" s="15">
        <f t="shared" si="8"/>
        <v>10000</v>
      </c>
      <c r="E56" s="15">
        <f t="shared" si="8"/>
        <v>10000</v>
      </c>
    </row>
    <row r="57" spans="1:5" ht="56.25">
      <c r="A57" s="6" t="s">
        <v>76</v>
      </c>
      <c r="B57" s="30" t="s">
        <v>194</v>
      </c>
      <c r="C57" s="15">
        <f t="shared" si="8"/>
        <v>10000</v>
      </c>
      <c r="D57" s="15">
        <f t="shared" si="8"/>
        <v>10000</v>
      </c>
      <c r="E57" s="15">
        <f t="shared" si="8"/>
        <v>10000</v>
      </c>
    </row>
    <row r="58" spans="1:5" ht="56.25">
      <c r="A58" s="6" t="s">
        <v>93</v>
      </c>
      <c r="B58" s="30" t="s">
        <v>194</v>
      </c>
      <c r="C58" s="15">
        <v>10000</v>
      </c>
      <c r="D58" s="19">
        <v>10000</v>
      </c>
      <c r="E58" s="19">
        <v>10000</v>
      </c>
    </row>
    <row r="59" spans="1:8" ht="93.75">
      <c r="A59" s="24" t="s">
        <v>23</v>
      </c>
      <c r="B59" s="28" t="s">
        <v>195</v>
      </c>
      <c r="C59" s="12">
        <f>C60</f>
        <v>1486689.79</v>
      </c>
      <c r="D59" s="12">
        <f>D60</f>
        <v>1345500</v>
      </c>
      <c r="E59" s="12">
        <f>E60</f>
        <v>1345500</v>
      </c>
      <c r="F59" s="18"/>
      <c r="G59" s="18"/>
      <c r="H59" s="18"/>
    </row>
    <row r="60" spans="1:5" ht="187.5">
      <c r="A60" s="6" t="s">
        <v>24</v>
      </c>
      <c r="B60" s="30" t="s">
        <v>196</v>
      </c>
      <c r="C60" s="14">
        <f>C61+C66+C69</f>
        <v>1486689.79</v>
      </c>
      <c r="D60" s="14">
        <f>D61+D66+D69</f>
        <v>1345500</v>
      </c>
      <c r="E60" s="14">
        <f>E61+E66+E69</f>
        <v>1345500</v>
      </c>
    </row>
    <row r="61" spans="1:5" ht="131.25">
      <c r="A61" s="6" t="s">
        <v>41</v>
      </c>
      <c r="B61" s="30" t="s">
        <v>197</v>
      </c>
      <c r="C61" s="15">
        <f>C64+C62</f>
        <v>1439689.79</v>
      </c>
      <c r="D61" s="15">
        <f>D64+D62</f>
        <v>1298500</v>
      </c>
      <c r="E61" s="15">
        <f>E64+E62</f>
        <v>1298500</v>
      </c>
    </row>
    <row r="62" spans="1:5" ht="187.5">
      <c r="A62" s="6" t="s">
        <v>103</v>
      </c>
      <c r="B62" s="30" t="s">
        <v>198</v>
      </c>
      <c r="C62" s="15">
        <f>C63</f>
        <v>439689.79</v>
      </c>
      <c r="D62" s="15">
        <f>D63</f>
        <v>398500</v>
      </c>
      <c r="E62" s="15">
        <f>E63</f>
        <v>398500</v>
      </c>
    </row>
    <row r="63" spans="1:5" ht="187.5">
      <c r="A63" s="6" t="s">
        <v>104</v>
      </c>
      <c r="B63" s="30" t="s">
        <v>198</v>
      </c>
      <c r="C63" s="15">
        <f>398500+41189.79</f>
        <v>439689.79</v>
      </c>
      <c r="D63" s="15">
        <v>398500</v>
      </c>
      <c r="E63" s="15">
        <v>398500</v>
      </c>
    </row>
    <row r="64" spans="1:5" ht="168.75">
      <c r="A64" s="6" t="s">
        <v>89</v>
      </c>
      <c r="B64" s="33" t="s">
        <v>199</v>
      </c>
      <c r="C64" s="15">
        <f>C65</f>
        <v>1000000</v>
      </c>
      <c r="D64" s="15">
        <f>D65</f>
        <v>900000</v>
      </c>
      <c r="E64" s="15">
        <f>E65</f>
        <v>900000</v>
      </c>
    </row>
    <row r="65" spans="1:5" ht="168.75">
      <c r="A65" s="6" t="s">
        <v>90</v>
      </c>
      <c r="B65" s="33" t="s">
        <v>199</v>
      </c>
      <c r="C65" s="15">
        <f>900000+100000</f>
        <v>1000000</v>
      </c>
      <c r="D65" s="15">
        <v>900000</v>
      </c>
      <c r="E65" s="15">
        <v>900000</v>
      </c>
    </row>
    <row r="66" spans="1:5" ht="168.75">
      <c r="A66" s="6" t="s">
        <v>64</v>
      </c>
      <c r="B66" s="30" t="s">
        <v>62</v>
      </c>
      <c r="C66" s="15">
        <f aca="true" t="shared" si="9" ref="C66:E67">C67</f>
        <v>30000</v>
      </c>
      <c r="D66" s="15">
        <f t="shared" si="9"/>
        <v>30000</v>
      </c>
      <c r="E66" s="15">
        <f t="shared" si="9"/>
        <v>30000</v>
      </c>
    </row>
    <row r="67" spans="1:5" ht="150">
      <c r="A67" s="6" t="s">
        <v>77</v>
      </c>
      <c r="B67" s="30" t="s">
        <v>63</v>
      </c>
      <c r="C67" s="15">
        <f t="shared" si="9"/>
        <v>30000</v>
      </c>
      <c r="D67" s="15">
        <f t="shared" si="9"/>
        <v>30000</v>
      </c>
      <c r="E67" s="15">
        <f t="shared" si="9"/>
        <v>30000</v>
      </c>
    </row>
    <row r="68" spans="1:5" ht="150">
      <c r="A68" s="6" t="s">
        <v>61</v>
      </c>
      <c r="B68" s="30" t="s">
        <v>63</v>
      </c>
      <c r="C68" s="15">
        <v>30000</v>
      </c>
      <c r="D68" s="15">
        <v>30000</v>
      </c>
      <c r="E68" s="15">
        <v>30000</v>
      </c>
    </row>
    <row r="69" spans="1:5" ht="168.75">
      <c r="A69" s="6" t="s">
        <v>42</v>
      </c>
      <c r="B69" s="30" t="s">
        <v>200</v>
      </c>
      <c r="C69" s="19">
        <f aca="true" t="shared" si="10" ref="C69:E70">C70</f>
        <v>17000</v>
      </c>
      <c r="D69" s="19">
        <f t="shared" si="10"/>
        <v>17000</v>
      </c>
      <c r="E69" s="19">
        <f t="shared" si="10"/>
        <v>17000</v>
      </c>
    </row>
    <row r="70" spans="1:5" ht="131.25">
      <c r="A70" s="6" t="s">
        <v>78</v>
      </c>
      <c r="B70" s="30" t="s">
        <v>201</v>
      </c>
      <c r="C70" s="19">
        <f t="shared" si="10"/>
        <v>17000</v>
      </c>
      <c r="D70" s="19">
        <f t="shared" si="10"/>
        <v>17000</v>
      </c>
      <c r="E70" s="19">
        <f t="shared" si="10"/>
        <v>17000</v>
      </c>
    </row>
    <row r="71" spans="1:5" ht="131.25">
      <c r="A71" s="6" t="s">
        <v>25</v>
      </c>
      <c r="B71" s="30" t="s">
        <v>201</v>
      </c>
      <c r="C71" s="19">
        <v>17000</v>
      </c>
      <c r="D71" s="19">
        <v>17000</v>
      </c>
      <c r="E71" s="19">
        <v>17000</v>
      </c>
    </row>
    <row r="72" spans="1:5" ht="37.5">
      <c r="A72" s="24" t="s">
        <v>26</v>
      </c>
      <c r="B72" s="28" t="s">
        <v>58</v>
      </c>
      <c r="C72" s="12">
        <f>C73</f>
        <v>164000</v>
      </c>
      <c r="D72" s="12">
        <f>D73</f>
        <v>169000</v>
      </c>
      <c r="E72" s="12">
        <f>E73</f>
        <v>169000</v>
      </c>
    </row>
    <row r="73" spans="1:5" ht="37.5">
      <c r="A73" s="6" t="s">
        <v>43</v>
      </c>
      <c r="B73" s="29" t="s">
        <v>202</v>
      </c>
      <c r="C73" s="13">
        <f>C74+C76+C78</f>
        <v>164000</v>
      </c>
      <c r="D73" s="13">
        <f>D74+D76+D78</f>
        <v>169000</v>
      </c>
      <c r="E73" s="13">
        <f>E74+E76+E78</f>
        <v>169000</v>
      </c>
    </row>
    <row r="74" spans="1:5" ht="56.25">
      <c r="A74" s="6" t="s">
        <v>79</v>
      </c>
      <c r="B74" s="29" t="s">
        <v>28</v>
      </c>
      <c r="C74" s="13">
        <f>C75</f>
        <v>21000</v>
      </c>
      <c r="D74" s="13">
        <f>D75</f>
        <v>21000</v>
      </c>
      <c r="E74" s="13">
        <f>E75</f>
        <v>21000</v>
      </c>
    </row>
    <row r="75" spans="1:5" ht="56.25">
      <c r="A75" s="6" t="s">
        <v>27</v>
      </c>
      <c r="B75" s="29" t="s">
        <v>28</v>
      </c>
      <c r="C75" s="13">
        <v>21000</v>
      </c>
      <c r="D75" s="13">
        <v>21000</v>
      </c>
      <c r="E75" s="13">
        <v>21000</v>
      </c>
    </row>
    <row r="76" spans="1:5" ht="37.5">
      <c r="A76" s="6" t="s">
        <v>80</v>
      </c>
      <c r="B76" s="29" t="s">
        <v>44</v>
      </c>
      <c r="C76" s="14">
        <f>C77</f>
        <v>8000</v>
      </c>
      <c r="D76" s="14">
        <f>D77</f>
        <v>18000</v>
      </c>
      <c r="E76" s="14">
        <f>E77</f>
        <v>18000</v>
      </c>
    </row>
    <row r="77" spans="1:5" ht="37.5">
      <c r="A77" s="6" t="s">
        <v>29</v>
      </c>
      <c r="B77" s="29" t="s">
        <v>44</v>
      </c>
      <c r="C77" s="14">
        <v>8000</v>
      </c>
      <c r="D77" s="19">
        <v>18000</v>
      </c>
      <c r="E77" s="19">
        <v>18000</v>
      </c>
    </row>
    <row r="78" spans="1:5" ht="37.5">
      <c r="A78" s="6" t="s">
        <v>81</v>
      </c>
      <c r="B78" s="29" t="s">
        <v>30</v>
      </c>
      <c r="C78" s="14">
        <f>C79+C81</f>
        <v>135000</v>
      </c>
      <c r="D78" s="14">
        <f>D79+D81</f>
        <v>130000</v>
      </c>
      <c r="E78" s="14">
        <f>E79+E81</f>
        <v>130000</v>
      </c>
    </row>
    <row r="79" spans="1:5" ht="37.5">
      <c r="A79" s="6" t="s">
        <v>139</v>
      </c>
      <c r="B79" s="29" t="s">
        <v>203</v>
      </c>
      <c r="C79" s="14">
        <f>C80</f>
        <v>125000</v>
      </c>
      <c r="D79" s="14">
        <f>D80</f>
        <v>130000</v>
      </c>
      <c r="E79" s="14">
        <f>E80</f>
        <v>130000</v>
      </c>
    </row>
    <row r="80" spans="1:5" ht="37.5">
      <c r="A80" s="6" t="s">
        <v>140</v>
      </c>
      <c r="B80" s="29" t="s">
        <v>203</v>
      </c>
      <c r="C80" s="14">
        <v>125000</v>
      </c>
      <c r="D80" s="19">
        <v>130000</v>
      </c>
      <c r="E80" s="19">
        <v>130000</v>
      </c>
    </row>
    <row r="81" spans="1:5" ht="37.5">
      <c r="A81" s="6" t="s">
        <v>150</v>
      </c>
      <c r="B81" s="29" t="s">
        <v>204</v>
      </c>
      <c r="C81" s="14">
        <f>C82</f>
        <v>10000</v>
      </c>
      <c r="D81" s="14">
        <f>D82</f>
        <v>0</v>
      </c>
      <c r="E81" s="14">
        <f>E82</f>
        <v>0</v>
      </c>
    </row>
    <row r="82" spans="1:5" ht="37.5">
      <c r="A82" s="6" t="s">
        <v>151</v>
      </c>
      <c r="B82" s="29" t="s">
        <v>204</v>
      </c>
      <c r="C82" s="14">
        <v>10000</v>
      </c>
      <c r="D82" s="19">
        <v>0</v>
      </c>
      <c r="E82" s="19">
        <v>0</v>
      </c>
    </row>
    <row r="83" spans="1:5" ht="75">
      <c r="A83" s="24" t="s">
        <v>31</v>
      </c>
      <c r="B83" s="34" t="s">
        <v>205</v>
      </c>
      <c r="C83" s="12">
        <f>C84+C89</f>
        <v>519000</v>
      </c>
      <c r="D83" s="12">
        <f>D84+D89</f>
        <v>519000</v>
      </c>
      <c r="E83" s="12">
        <f>E84+E89</f>
        <v>519000</v>
      </c>
    </row>
    <row r="84" spans="1:5" ht="37.5">
      <c r="A84" s="6" t="s">
        <v>45</v>
      </c>
      <c r="B84" s="30" t="s">
        <v>206</v>
      </c>
      <c r="C84" s="13">
        <f aca="true" t="shared" si="11" ref="C84:E85">C85</f>
        <v>509000</v>
      </c>
      <c r="D84" s="13">
        <f t="shared" si="11"/>
        <v>509000</v>
      </c>
      <c r="E84" s="13">
        <f t="shared" si="11"/>
        <v>509000</v>
      </c>
    </row>
    <row r="85" spans="1:5" ht="37.5">
      <c r="A85" s="6" t="s">
        <v>46</v>
      </c>
      <c r="B85" s="30" t="s">
        <v>207</v>
      </c>
      <c r="C85" s="13">
        <f t="shared" si="11"/>
        <v>509000</v>
      </c>
      <c r="D85" s="13">
        <f t="shared" si="11"/>
        <v>509000</v>
      </c>
      <c r="E85" s="13">
        <f t="shared" si="11"/>
        <v>509000</v>
      </c>
    </row>
    <row r="86" spans="1:5" ht="56.25">
      <c r="A86" s="6" t="s">
        <v>32</v>
      </c>
      <c r="B86" s="30" t="s">
        <v>208</v>
      </c>
      <c r="C86" s="13">
        <f>SUM(C87:C88)</f>
        <v>509000</v>
      </c>
      <c r="D86" s="13">
        <f>SUM(D87:D88)</f>
        <v>509000</v>
      </c>
      <c r="E86" s="13">
        <f>SUM(E87:E88)</f>
        <v>509000</v>
      </c>
    </row>
    <row r="87" spans="1:5" ht="56.25">
      <c r="A87" s="6" t="s">
        <v>33</v>
      </c>
      <c r="B87" s="30" t="s">
        <v>208</v>
      </c>
      <c r="C87" s="15">
        <f>13000-4000</f>
        <v>9000</v>
      </c>
      <c r="D87" s="19">
        <v>9000</v>
      </c>
      <c r="E87" s="19">
        <v>9000</v>
      </c>
    </row>
    <row r="88" spans="1:5" ht="56.25">
      <c r="A88" s="6" t="s">
        <v>34</v>
      </c>
      <c r="B88" s="30" t="s">
        <v>208</v>
      </c>
      <c r="C88" s="15">
        <v>500000</v>
      </c>
      <c r="D88" s="15">
        <v>500000</v>
      </c>
      <c r="E88" s="15">
        <v>500000</v>
      </c>
    </row>
    <row r="89" spans="1:5" ht="37.5">
      <c r="A89" s="6" t="s">
        <v>85</v>
      </c>
      <c r="B89" s="29" t="s">
        <v>209</v>
      </c>
      <c r="C89" s="15">
        <f aca="true" t="shared" si="12" ref="C89:E90">C90</f>
        <v>10000</v>
      </c>
      <c r="D89" s="15">
        <f t="shared" si="12"/>
        <v>10000</v>
      </c>
      <c r="E89" s="15">
        <f t="shared" si="12"/>
        <v>10000</v>
      </c>
    </row>
    <row r="90" spans="1:5" ht="37.5">
      <c r="A90" s="11" t="s">
        <v>86</v>
      </c>
      <c r="B90" s="29" t="s">
        <v>210</v>
      </c>
      <c r="C90" s="15">
        <f t="shared" si="12"/>
        <v>10000</v>
      </c>
      <c r="D90" s="15">
        <f t="shared" si="12"/>
        <v>10000</v>
      </c>
      <c r="E90" s="15">
        <f t="shared" si="12"/>
        <v>10000</v>
      </c>
    </row>
    <row r="91" spans="1:5" ht="37.5">
      <c r="A91" s="11" t="s">
        <v>87</v>
      </c>
      <c r="B91" s="29" t="s">
        <v>96</v>
      </c>
      <c r="C91" s="15">
        <f>SUM(C92:C92)</f>
        <v>10000</v>
      </c>
      <c r="D91" s="15">
        <f>SUM(D92:D92)</f>
        <v>10000</v>
      </c>
      <c r="E91" s="15">
        <f>SUM(E92:E92)</f>
        <v>10000</v>
      </c>
    </row>
    <row r="92" spans="1:5" ht="37.5">
      <c r="A92" s="11" t="s">
        <v>101</v>
      </c>
      <c r="B92" s="29" t="s">
        <v>96</v>
      </c>
      <c r="C92" s="15">
        <v>10000</v>
      </c>
      <c r="D92" s="15">
        <v>10000</v>
      </c>
      <c r="E92" s="15">
        <v>10000</v>
      </c>
    </row>
    <row r="93" spans="1:5" ht="56.25">
      <c r="A93" s="24" t="s">
        <v>35</v>
      </c>
      <c r="B93" s="28" t="s">
        <v>211</v>
      </c>
      <c r="C93" s="12">
        <f>C94+C98</f>
        <v>270000</v>
      </c>
      <c r="D93" s="12">
        <f>D94+D98</f>
        <v>270000</v>
      </c>
      <c r="E93" s="12">
        <f>E94+E98</f>
        <v>270000</v>
      </c>
    </row>
    <row r="94" spans="1:5" ht="168.75">
      <c r="A94" s="6" t="s">
        <v>36</v>
      </c>
      <c r="B94" s="30" t="s">
        <v>212</v>
      </c>
      <c r="C94" s="15">
        <f>C95</f>
        <v>200000</v>
      </c>
      <c r="D94" s="15">
        <f aca="true" t="shared" si="13" ref="D94:E96">D95</f>
        <v>200000</v>
      </c>
      <c r="E94" s="15">
        <f t="shared" si="13"/>
        <v>200000</v>
      </c>
    </row>
    <row r="95" spans="1:5" ht="187.5">
      <c r="A95" s="6" t="s">
        <v>82</v>
      </c>
      <c r="B95" s="30" t="s">
        <v>213</v>
      </c>
      <c r="C95" s="15">
        <f>C96</f>
        <v>200000</v>
      </c>
      <c r="D95" s="15">
        <f t="shared" si="13"/>
        <v>200000</v>
      </c>
      <c r="E95" s="15">
        <f t="shared" si="13"/>
        <v>200000</v>
      </c>
    </row>
    <row r="96" spans="1:5" ht="187.5">
      <c r="A96" s="6" t="s">
        <v>83</v>
      </c>
      <c r="B96" s="30" t="s">
        <v>214</v>
      </c>
      <c r="C96" s="15">
        <f>C97</f>
        <v>200000</v>
      </c>
      <c r="D96" s="15">
        <f t="shared" si="13"/>
        <v>200000</v>
      </c>
      <c r="E96" s="15">
        <f t="shared" si="13"/>
        <v>200000</v>
      </c>
    </row>
    <row r="97" spans="1:5" ht="187.5">
      <c r="A97" s="6" t="s">
        <v>37</v>
      </c>
      <c r="B97" s="30" t="s">
        <v>214</v>
      </c>
      <c r="C97" s="15">
        <v>200000</v>
      </c>
      <c r="D97" s="15">
        <v>200000</v>
      </c>
      <c r="E97" s="15">
        <v>200000</v>
      </c>
    </row>
    <row r="98" spans="1:5" ht="75">
      <c r="A98" s="6" t="s">
        <v>38</v>
      </c>
      <c r="B98" s="29" t="s">
        <v>215</v>
      </c>
      <c r="C98" s="14">
        <f>C99</f>
        <v>70000</v>
      </c>
      <c r="D98" s="14">
        <f>D99</f>
        <v>70000</v>
      </c>
      <c r="E98" s="14">
        <f>E99</f>
        <v>70000</v>
      </c>
    </row>
    <row r="99" spans="1:5" ht="75">
      <c r="A99" s="6" t="s">
        <v>47</v>
      </c>
      <c r="B99" s="32" t="s">
        <v>107</v>
      </c>
      <c r="C99" s="14">
        <f>C102+C100</f>
        <v>70000</v>
      </c>
      <c r="D99" s="14">
        <f>D102+D100</f>
        <v>70000</v>
      </c>
      <c r="E99" s="14">
        <f>E102+E100</f>
        <v>70000</v>
      </c>
    </row>
    <row r="100" spans="1:5" ht="131.25">
      <c r="A100" s="6" t="s">
        <v>105</v>
      </c>
      <c r="B100" s="29" t="s">
        <v>216</v>
      </c>
      <c r="C100" s="14">
        <f>C101</f>
        <v>30000</v>
      </c>
      <c r="D100" s="14">
        <f>D101</f>
        <v>30000</v>
      </c>
      <c r="E100" s="14">
        <f>E101</f>
        <v>30000</v>
      </c>
    </row>
    <row r="101" spans="1:5" ht="131.25">
      <c r="A101" s="6" t="s">
        <v>106</v>
      </c>
      <c r="B101" s="29" t="s">
        <v>216</v>
      </c>
      <c r="C101" s="14">
        <v>30000</v>
      </c>
      <c r="D101" s="14">
        <v>30000</v>
      </c>
      <c r="E101" s="14">
        <v>30000</v>
      </c>
    </row>
    <row r="102" spans="1:5" ht="93.75">
      <c r="A102" s="6" t="s">
        <v>92</v>
      </c>
      <c r="B102" s="32" t="s">
        <v>217</v>
      </c>
      <c r="C102" s="14">
        <f>C103</f>
        <v>40000</v>
      </c>
      <c r="D102" s="14">
        <f>D103</f>
        <v>40000</v>
      </c>
      <c r="E102" s="14">
        <f>E103</f>
        <v>40000</v>
      </c>
    </row>
    <row r="103" spans="1:5" ht="93.75">
      <c r="A103" s="6" t="s">
        <v>91</v>
      </c>
      <c r="B103" s="32" t="s">
        <v>217</v>
      </c>
      <c r="C103" s="14">
        <v>40000</v>
      </c>
      <c r="D103" s="19">
        <v>40000</v>
      </c>
      <c r="E103" s="19">
        <v>40000</v>
      </c>
    </row>
    <row r="104" spans="1:5" ht="37.5">
      <c r="A104" s="24" t="s">
        <v>39</v>
      </c>
      <c r="B104" s="28" t="s">
        <v>218</v>
      </c>
      <c r="C104" s="12">
        <f>C105+C114+C118</f>
        <v>504000</v>
      </c>
      <c r="D104" s="12">
        <f>D105+D114+D118</f>
        <v>504000</v>
      </c>
      <c r="E104" s="12">
        <f>E105+E114+E118</f>
        <v>504000</v>
      </c>
    </row>
    <row r="105" spans="1:5" ht="75">
      <c r="A105" s="6" t="s">
        <v>166</v>
      </c>
      <c r="B105" s="29" t="s">
        <v>219</v>
      </c>
      <c r="C105" s="13">
        <f>C106+C109</f>
        <v>287000</v>
      </c>
      <c r="D105" s="13">
        <f>D106+D109</f>
        <v>287000</v>
      </c>
      <c r="E105" s="13">
        <f>E106+E109</f>
        <v>287000</v>
      </c>
    </row>
    <row r="106" spans="1:5" ht="168.75">
      <c r="A106" s="6" t="s">
        <v>167</v>
      </c>
      <c r="B106" s="29" t="s">
        <v>220</v>
      </c>
      <c r="C106" s="13">
        <f aca="true" t="shared" si="14" ref="C106:E107">C107</f>
        <v>12000</v>
      </c>
      <c r="D106" s="13">
        <f t="shared" si="14"/>
        <v>12000</v>
      </c>
      <c r="E106" s="13">
        <f t="shared" si="14"/>
        <v>12000</v>
      </c>
    </row>
    <row r="107" spans="1:5" ht="206.25">
      <c r="A107" s="27" t="s">
        <v>168</v>
      </c>
      <c r="B107" s="35" t="s">
        <v>221</v>
      </c>
      <c r="C107" s="22">
        <f t="shared" si="14"/>
        <v>12000</v>
      </c>
      <c r="D107" s="22">
        <f t="shared" si="14"/>
        <v>12000</v>
      </c>
      <c r="E107" s="22">
        <f t="shared" si="14"/>
        <v>12000</v>
      </c>
    </row>
    <row r="108" spans="1:5" ht="206.25">
      <c r="A108" s="27" t="s">
        <v>159</v>
      </c>
      <c r="B108" s="35" t="s">
        <v>221</v>
      </c>
      <c r="C108" s="22">
        <v>12000</v>
      </c>
      <c r="D108" s="22">
        <v>12000</v>
      </c>
      <c r="E108" s="22">
        <v>12000</v>
      </c>
    </row>
    <row r="109" spans="1:5" ht="131.25">
      <c r="A109" s="27" t="s">
        <v>169</v>
      </c>
      <c r="B109" s="35" t="s">
        <v>222</v>
      </c>
      <c r="C109" s="22">
        <f aca="true" t="shared" si="15" ref="C109:E110">C110</f>
        <v>275000</v>
      </c>
      <c r="D109" s="22">
        <f t="shared" si="15"/>
        <v>275000</v>
      </c>
      <c r="E109" s="22">
        <f t="shared" si="15"/>
        <v>275000</v>
      </c>
    </row>
    <row r="110" spans="1:5" ht="112.5">
      <c r="A110" s="27" t="s">
        <v>170</v>
      </c>
      <c r="B110" s="35" t="s">
        <v>223</v>
      </c>
      <c r="C110" s="22">
        <f t="shared" si="15"/>
        <v>275000</v>
      </c>
      <c r="D110" s="22">
        <f t="shared" si="15"/>
        <v>275000</v>
      </c>
      <c r="E110" s="22">
        <f t="shared" si="15"/>
        <v>275000</v>
      </c>
    </row>
    <row r="111" spans="1:5" ht="168.75">
      <c r="A111" s="27" t="s">
        <v>165</v>
      </c>
      <c r="B111" s="35" t="s">
        <v>224</v>
      </c>
      <c r="C111" s="22">
        <f>SUM(C112:C113)</f>
        <v>275000</v>
      </c>
      <c r="D111" s="22">
        <f>SUM(D112:D113)</f>
        <v>275000</v>
      </c>
      <c r="E111" s="22">
        <f>SUM(E112:E113)</f>
        <v>275000</v>
      </c>
    </row>
    <row r="112" spans="1:5" ht="168.75">
      <c r="A112" s="27" t="s">
        <v>160</v>
      </c>
      <c r="B112" s="35" t="s">
        <v>224</v>
      </c>
      <c r="C112" s="22">
        <v>270000</v>
      </c>
      <c r="D112" s="22">
        <v>270000</v>
      </c>
      <c r="E112" s="22">
        <v>270000</v>
      </c>
    </row>
    <row r="113" spans="1:5" ht="168.75">
      <c r="A113" s="27" t="s">
        <v>161</v>
      </c>
      <c r="B113" s="35" t="s">
        <v>224</v>
      </c>
      <c r="C113" s="22">
        <v>5000</v>
      </c>
      <c r="D113" s="22">
        <v>5000</v>
      </c>
      <c r="E113" s="22">
        <v>5000</v>
      </c>
    </row>
    <row r="114" spans="1:5" ht="150">
      <c r="A114" s="27" t="s">
        <v>172</v>
      </c>
      <c r="B114" s="35" t="s">
        <v>225</v>
      </c>
      <c r="C114" s="22">
        <f>C115</f>
        <v>77000</v>
      </c>
      <c r="D114" s="22">
        <f>D115</f>
        <v>77000</v>
      </c>
      <c r="E114" s="22">
        <f>E115</f>
        <v>77000</v>
      </c>
    </row>
    <row r="115" spans="1:5" ht="131.25">
      <c r="A115" s="27" t="s">
        <v>171</v>
      </c>
      <c r="B115" s="36" t="s">
        <v>226</v>
      </c>
      <c r="C115" s="23">
        <f>SUM(C116:C117)</f>
        <v>77000</v>
      </c>
      <c r="D115" s="23">
        <f>SUM(D116:D117)</f>
        <v>77000</v>
      </c>
      <c r="E115" s="23">
        <f>SUM(E116:E117)</f>
        <v>77000</v>
      </c>
    </row>
    <row r="116" spans="1:5" ht="131.25">
      <c r="A116" s="27" t="s">
        <v>162</v>
      </c>
      <c r="B116" s="36" t="s">
        <v>226</v>
      </c>
      <c r="C116" s="23">
        <v>59000</v>
      </c>
      <c r="D116" s="23">
        <v>59000</v>
      </c>
      <c r="E116" s="23">
        <v>59000</v>
      </c>
    </row>
    <row r="117" spans="1:5" ht="131.25">
      <c r="A117" s="27" t="s">
        <v>163</v>
      </c>
      <c r="B117" s="36" t="s">
        <v>226</v>
      </c>
      <c r="C117" s="23">
        <v>18000</v>
      </c>
      <c r="D117" s="23">
        <v>18000</v>
      </c>
      <c r="E117" s="23">
        <v>18000</v>
      </c>
    </row>
    <row r="118" spans="1:5" ht="37.5">
      <c r="A118" s="27" t="s">
        <v>173</v>
      </c>
      <c r="B118" s="36" t="s">
        <v>227</v>
      </c>
      <c r="C118" s="23">
        <f aca="true" t="shared" si="16" ref="C118:E120">C119</f>
        <v>140000</v>
      </c>
      <c r="D118" s="23">
        <f t="shared" si="16"/>
        <v>140000</v>
      </c>
      <c r="E118" s="23">
        <f t="shared" si="16"/>
        <v>140000</v>
      </c>
    </row>
    <row r="119" spans="1:5" ht="177" customHeight="1">
      <c r="A119" s="27" t="s">
        <v>174</v>
      </c>
      <c r="B119" s="36" t="s">
        <v>228</v>
      </c>
      <c r="C119" s="23">
        <f t="shared" si="16"/>
        <v>140000</v>
      </c>
      <c r="D119" s="23">
        <f t="shared" si="16"/>
        <v>140000</v>
      </c>
      <c r="E119" s="23">
        <f t="shared" si="16"/>
        <v>140000</v>
      </c>
    </row>
    <row r="120" spans="1:5" ht="150">
      <c r="A120" s="27" t="s">
        <v>175</v>
      </c>
      <c r="B120" s="36" t="s">
        <v>229</v>
      </c>
      <c r="C120" s="23">
        <f t="shared" si="16"/>
        <v>140000</v>
      </c>
      <c r="D120" s="23">
        <f t="shared" si="16"/>
        <v>140000</v>
      </c>
      <c r="E120" s="23">
        <f t="shared" si="16"/>
        <v>140000</v>
      </c>
    </row>
    <row r="121" spans="1:5" ht="150">
      <c r="A121" s="27" t="s">
        <v>164</v>
      </c>
      <c r="B121" s="36" t="s">
        <v>229</v>
      </c>
      <c r="C121" s="23">
        <v>140000</v>
      </c>
      <c r="D121" s="23">
        <v>140000</v>
      </c>
      <c r="E121" s="23">
        <v>140000</v>
      </c>
    </row>
    <row r="122" spans="1:5" ht="37.5">
      <c r="A122" s="24" t="s">
        <v>40</v>
      </c>
      <c r="B122" s="34" t="s">
        <v>152</v>
      </c>
      <c r="C122" s="16">
        <f>C123</f>
        <v>244780086.07</v>
      </c>
      <c r="D122" s="16">
        <f>D123</f>
        <v>222924962.16</v>
      </c>
      <c r="E122" s="16">
        <f>E123</f>
        <v>218193332.16</v>
      </c>
    </row>
    <row r="123" spans="1:5" ht="93.75">
      <c r="A123" s="24" t="s">
        <v>59</v>
      </c>
      <c r="B123" s="34" t="s">
        <v>230</v>
      </c>
      <c r="C123" s="16">
        <f>C124+C131+C136</f>
        <v>244780086.07</v>
      </c>
      <c r="D123" s="16">
        <f>D124+D131+D136</f>
        <v>222924962.16</v>
      </c>
      <c r="E123" s="16">
        <f>E124+E131+E136</f>
        <v>218193332.16</v>
      </c>
    </row>
    <row r="124" spans="1:5" ht="37.5">
      <c r="A124" s="24" t="s">
        <v>112</v>
      </c>
      <c r="B124" s="28" t="s">
        <v>231</v>
      </c>
      <c r="C124" s="16">
        <f>C125+C128</f>
        <v>116884910</v>
      </c>
      <c r="D124" s="16">
        <f>D125+D128</f>
        <v>89367500</v>
      </c>
      <c r="E124" s="16">
        <f>E125+E128</f>
        <v>92115000</v>
      </c>
    </row>
    <row r="125" spans="1:5" ht="37.5">
      <c r="A125" s="6" t="s">
        <v>113</v>
      </c>
      <c r="B125" s="29" t="s">
        <v>232</v>
      </c>
      <c r="C125" s="15">
        <f aca="true" t="shared" si="17" ref="C125:E126">C126</f>
        <v>102491500</v>
      </c>
      <c r="D125" s="15">
        <f t="shared" si="17"/>
        <v>89367500</v>
      </c>
      <c r="E125" s="15">
        <f t="shared" si="17"/>
        <v>92115000</v>
      </c>
    </row>
    <row r="126" spans="1:5" ht="56.25">
      <c r="A126" s="6" t="s">
        <v>114</v>
      </c>
      <c r="B126" s="29" t="s">
        <v>233</v>
      </c>
      <c r="C126" s="15">
        <f t="shared" si="17"/>
        <v>102491500</v>
      </c>
      <c r="D126" s="15">
        <f t="shared" si="17"/>
        <v>89367500</v>
      </c>
      <c r="E126" s="15">
        <f t="shared" si="17"/>
        <v>92115000</v>
      </c>
    </row>
    <row r="127" spans="1:5" ht="56.25">
      <c r="A127" s="6" t="s">
        <v>115</v>
      </c>
      <c r="B127" s="29" t="s">
        <v>233</v>
      </c>
      <c r="C127" s="15">
        <v>102491500</v>
      </c>
      <c r="D127" s="19">
        <f>88906000+461500</f>
        <v>89367500</v>
      </c>
      <c r="E127" s="19">
        <f>88906000+3209000</f>
        <v>92115000</v>
      </c>
    </row>
    <row r="128" spans="1:5" ht="56.25">
      <c r="A128" s="6" t="s">
        <v>116</v>
      </c>
      <c r="B128" s="29" t="s">
        <v>234</v>
      </c>
      <c r="C128" s="15">
        <f aca="true" t="shared" si="18" ref="C128:E129">C129</f>
        <v>14393410</v>
      </c>
      <c r="D128" s="15">
        <f t="shared" si="18"/>
        <v>0</v>
      </c>
      <c r="E128" s="15">
        <f t="shared" si="18"/>
        <v>0</v>
      </c>
    </row>
    <row r="129" spans="1:5" ht="75">
      <c r="A129" s="6" t="s">
        <v>117</v>
      </c>
      <c r="B129" s="29" t="s">
        <v>235</v>
      </c>
      <c r="C129" s="15">
        <f t="shared" si="18"/>
        <v>14393410</v>
      </c>
      <c r="D129" s="15">
        <f t="shared" si="18"/>
        <v>0</v>
      </c>
      <c r="E129" s="15">
        <f t="shared" si="18"/>
        <v>0</v>
      </c>
    </row>
    <row r="130" spans="1:5" ht="75">
      <c r="A130" s="6" t="s">
        <v>118</v>
      </c>
      <c r="B130" s="29" t="s">
        <v>235</v>
      </c>
      <c r="C130" s="15">
        <v>14393410</v>
      </c>
      <c r="D130" s="19">
        <v>0</v>
      </c>
      <c r="E130" s="19">
        <v>0</v>
      </c>
    </row>
    <row r="131" spans="1:5" s="17" customFormat="1" ht="56.25">
      <c r="A131" s="24" t="s">
        <v>119</v>
      </c>
      <c r="B131" s="34" t="s">
        <v>236</v>
      </c>
      <c r="C131" s="16">
        <f aca="true" t="shared" si="19" ref="C131:E132">C132</f>
        <v>8160671.66</v>
      </c>
      <c r="D131" s="16">
        <f t="shared" si="19"/>
        <v>485100</v>
      </c>
      <c r="E131" s="16">
        <f t="shared" si="19"/>
        <v>485100</v>
      </c>
    </row>
    <row r="132" spans="1:5" ht="18.75">
      <c r="A132" s="6" t="s">
        <v>120</v>
      </c>
      <c r="B132" s="30" t="s">
        <v>238</v>
      </c>
      <c r="C132" s="15">
        <f t="shared" si="19"/>
        <v>8160671.66</v>
      </c>
      <c r="D132" s="15">
        <f t="shared" si="19"/>
        <v>485100</v>
      </c>
      <c r="E132" s="15">
        <f t="shared" si="19"/>
        <v>485100</v>
      </c>
    </row>
    <row r="133" spans="1:5" ht="37.5">
      <c r="A133" s="6" t="s">
        <v>121</v>
      </c>
      <c r="B133" s="30" t="s">
        <v>237</v>
      </c>
      <c r="C133" s="15">
        <f>SUM(C134:C135)</f>
        <v>8160671.66</v>
      </c>
      <c r="D133" s="15">
        <f>SUM(D134:D135)</f>
        <v>485100</v>
      </c>
      <c r="E133" s="15">
        <f>SUM(E134:E135)</f>
        <v>485100</v>
      </c>
    </row>
    <row r="134" spans="1:5" ht="37.5">
      <c r="A134" s="6" t="s">
        <v>122</v>
      </c>
      <c r="B134" s="30" t="s">
        <v>237</v>
      </c>
      <c r="C134" s="15">
        <f>6940548+350000</f>
        <v>7290548</v>
      </c>
      <c r="D134" s="15">
        <v>0</v>
      </c>
      <c r="E134" s="15">
        <v>0</v>
      </c>
    </row>
    <row r="135" spans="1:5" ht="37.5">
      <c r="A135" s="6" t="s">
        <v>123</v>
      </c>
      <c r="B135" s="30" t="s">
        <v>237</v>
      </c>
      <c r="C135" s="15">
        <v>870123.66</v>
      </c>
      <c r="D135" s="15">
        <v>485100</v>
      </c>
      <c r="E135" s="15">
        <v>485100</v>
      </c>
    </row>
    <row r="136" spans="1:5" ht="37.5">
      <c r="A136" s="24" t="s">
        <v>124</v>
      </c>
      <c r="B136" s="28" t="s">
        <v>239</v>
      </c>
      <c r="C136" s="16">
        <f>C137+C148+C145+C142</f>
        <v>119734504.41</v>
      </c>
      <c r="D136" s="16">
        <f>D137+D148+D145+D142</f>
        <v>133072362.16</v>
      </c>
      <c r="E136" s="16">
        <f>E137+E148+E145+E142</f>
        <v>125593232.16</v>
      </c>
    </row>
    <row r="137" spans="1:5" ht="56.25">
      <c r="A137" s="6" t="s">
        <v>125</v>
      </c>
      <c r="B137" s="29" t="s">
        <v>240</v>
      </c>
      <c r="C137" s="15">
        <f>C138</f>
        <v>2017193.66</v>
      </c>
      <c r="D137" s="15">
        <f>D138</f>
        <v>1874398.16</v>
      </c>
      <c r="E137" s="15">
        <f>E138</f>
        <v>1874398.16</v>
      </c>
    </row>
    <row r="138" spans="1:5" ht="75">
      <c r="A138" s="6" t="s">
        <v>126</v>
      </c>
      <c r="B138" s="29" t="s">
        <v>241</v>
      </c>
      <c r="C138" s="15">
        <f>SUM(C139:C141)</f>
        <v>2017193.66</v>
      </c>
      <c r="D138" s="15">
        <f>SUM(D139:D141)</f>
        <v>1874398.16</v>
      </c>
      <c r="E138" s="15">
        <f>SUM(E139:E141)</f>
        <v>1874398.16</v>
      </c>
    </row>
    <row r="139" spans="1:5" ht="75">
      <c r="A139" s="6" t="s">
        <v>127</v>
      </c>
      <c r="B139" s="29" t="s">
        <v>241</v>
      </c>
      <c r="C139" s="15">
        <v>448497.28</v>
      </c>
      <c r="D139" s="15">
        <v>419707</v>
      </c>
      <c r="E139" s="15">
        <v>419707</v>
      </c>
    </row>
    <row r="140" spans="1:5" ht="75">
      <c r="A140" s="6" t="s">
        <v>128</v>
      </c>
      <c r="B140" s="29" t="s">
        <v>241</v>
      </c>
      <c r="C140" s="15">
        <v>1460657.16</v>
      </c>
      <c r="D140" s="15">
        <v>1451388.16</v>
      </c>
      <c r="E140" s="15">
        <v>1451388.16</v>
      </c>
    </row>
    <row r="141" spans="1:5" ht="75">
      <c r="A141" s="6" t="s">
        <v>129</v>
      </c>
      <c r="B141" s="29" t="s">
        <v>241</v>
      </c>
      <c r="C141" s="15">
        <v>108039.22</v>
      </c>
      <c r="D141" s="15">
        <v>3303</v>
      </c>
      <c r="E141" s="15">
        <v>3303</v>
      </c>
    </row>
    <row r="142" spans="1:5" ht="131.25">
      <c r="A142" s="6" t="s">
        <v>130</v>
      </c>
      <c r="B142" s="29" t="s">
        <v>242</v>
      </c>
      <c r="C142" s="15">
        <f aca="true" t="shared" si="20" ref="C142:E143">C143</f>
        <v>1073457</v>
      </c>
      <c r="D142" s="15">
        <f t="shared" si="20"/>
        <v>8587656</v>
      </c>
      <c r="E142" s="15">
        <f t="shared" si="20"/>
        <v>1114436</v>
      </c>
    </row>
    <row r="143" spans="1:5" ht="131.25">
      <c r="A143" s="6" t="s">
        <v>131</v>
      </c>
      <c r="B143" s="29" t="s">
        <v>243</v>
      </c>
      <c r="C143" s="15">
        <f t="shared" si="20"/>
        <v>1073457</v>
      </c>
      <c r="D143" s="15">
        <f t="shared" si="20"/>
        <v>8587656</v>
      </c>
      <c r="E143" s="15">
        <f t="shared" si="20"/>
        <v>1114436</v>
      </c>
    </row>
    <row r="144" spans="1:5" ht="131.25">
      <c r="A144" s="6" t="s">
        <v>132</v>
      </c>
      <c r="B144" s="29" t="s">
        <v>243</v>
      </c>
      <c r="C144" s="15">
        <v>1073457</v>
      </c>
      <c r="D144" s="15">
        <v>8587656</v>
      </c>
      <c r="E144" s="15">
        <v>1114436</v>
      </c>
    </row>
    <row r="145" spans="1:5" ht="112.5">
      <c r="A145" s="6" t="s">
        <v>133</v>
      </c>
      <c r="B145" s="29" t="s">
        <v>109</v>
      </c>
      <c r="C145" s="15">
        <f aca="true" t="shared" si="21" ref="C145:E146">C146</f>
        <v>5620</v>
      </c>
      <c r="D145" s="15">
        <f t="shared" si="21"/>
        <v>5910</v>
      </c>
      <c r="E145" s="15">
        <f t="shared" si="21"/>
        <v>0</v>
      </c>
    </row>
    <row r="146" spans="1:5" ht="131.25">
      <c r="A146" s="6" t="s">
        <v>134</v>
      </c>
      <c r="B146" s="29" t="s">
        <v>244</v>
      </c>
      <c r="C146" s="15">
        <f t="shared" si="21"/>
        <v>5620</v>
      </c>
      <c r="D146" s="15">
        <f t="shared" si="21"/>
        <v>5910</v>
      </c>
      <c r="E146" s="15">
        <f t="shared" si="21"/>
        <v>0</v>
      </c>
    </row>
    <row r="147" spans="1:5" ht="131.25">
      <c r="A147" s="6" t="s">
        <v>135</v>
      </c>
      <c r="B147" s="29" t="s">
        <v>244</v>
      </c>
      <c r="C147" s="15">
        <v>5620</v>
      </c>
      <c r="D147" s="15">
        <v>5910</v>
      </c>
      <c r="E147" s="15">
        <v>0</v>
      </c>
    </row>
    <row r="148" spans="1:5" ht="18.75">
      <c r="A148" s="6" t="s">
        <v>136</v>
      </c>
      <c r="B148" s="29" t="s">
        <v>88</v>
      </c>
      <c r="C148" s="15">
        <f aca="true" t="shared" si="22" ref="C148:E149">C149</f>
        <v>116638233.75</v>
      </c>
      <c r="D148" s="15">
        <f t="shared" si="22"/>
        <v>122604398</v>
      </c>
      <c r="E148" s="15">
        <f t="shared" si="22"/>
        <v>122604398</v>
      </c>
    </row>
    <row r="149" spans="1:5" ht="37.5">
      <c r="A149" s="6" t="s">
        <v>137</v>
      </c>
      <c r="B149" s="29" t="s">
        <v>245</v>
      </c>
      <c r="C149" s="15">
        <f t="shared" si="22"/>
        <v>116638233.75</v>
      </c>
      <c r="D149" s="15">
        <f t="shared" si="22"/>
        <v>122604398</v>
      </c>
      <c r="E149" s="15">
        <f t="shared" si="22"/>
        <v>122604398</v>
      </c>
    </row>
    <row r="150" spans="1:5" ht="37.5">
      <c r="A150" s="6" t="s">
        <v>138</v>
      </c>
      <c r="B150" s="29" t="s">
        <v>245</v>
      </c>
      <c r="C150" s="15">
        <v>116638233.75</v>
      </c>
      <c r="D150" s="15">
        <v>122604398</v>
      </c>
      <c r="E150" s="15">
        <v>122604398</v>
      </c>
    </row>
    <row r="151" spans="1:5" ht="36" customHeight="1">
      <c r="A151" s="38" t="s">
        <v>153</v>
      </c>
      <c r="B151" s="39"/>
      <c r="C151" s="12">
        <f>C17+C122</f>
        <v>309200865.86</v>
      </c>
      <c r="D151" s="12">
        <f>D17+D122</f>
        <v>284583552.15999997</v>
      </c>
      <c r="E151" s="12">
        <f>E17+E122</f>
        <v>279851922.15999997</v>
      </c>
    </row>
    <row r="152" spans="3:5" ht="18.75">
      <c r="C152" s="4"/>
      <c r="E152" s="4"/>
    </row>
    <row r="153" ht="18.75">
      <c r="C153" s="20"/>
    </row>
    <row r="155" ht="18.75">
      <c r="C155" s="20"/>
    </row>
    <row r="156" ht="18.75">
      <c r="D156" s="21"/>
    </row>
  </sheetData>
  <sheetProtection/>
  <mergeCells count="14">
    <mergeCell ref="A151:B151"/>
    <mergeCell ref="A14:A15"/>
    <mergeCell ref="B14:B15"/>
    <mergeCell ref="C14:E14"/>
    <mergeCell ref="A12:E12"/>
    <mergeCell ref="A13:E13"/>
    <mergeCell ref="C8:E8"/>
    <mergeCell ref="C1:E1"/>
    <mergeCell ref="C2:E2"/>
    <mergeCell ref="C3:E3"/>
    <mergeCell ref="C4:E4"/>
    <mergeCell ref="C5:E5"/>
    <mergeCell ref="C6:E6"/>
    <mergeCell ref="C7:E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2019-10-30T06:14:34Z</cp:lastPrinted>
  <dcterms:created xsi:type="dcterms:W3CDTF">2009-08-21T08:27:43Z</dcterms:created>
  <dcterms:modified xsi:type="dcterms:W3CDTF">2019-12-24T08:26:42Z</dcterms:modified>
  <cp:category/>
  <cp:version/>
  <cp:contentType/>
  <cp:contentStatus/>
</cp:coreProperties>
</file>