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tabRatio="933" activeTab="1"/>
  </bookViews>
  <sheets>
    <sheet name="Service" sheetId="1" state="veryHidden" r:id="rId1"/>
    <sheet name="Приложение 2 таблица 1" sheetId="2" r:id="rId2"/>
  </sheets>
  <definedNames>
    <definedName name="_xlnm.Print_Titles" localSheetId="1">'Приложение 2 таблица 1'!$28:$28</definedName>
  </definedNames>
  <calcPr fullCalcOnLoad="1"/>
</workbook>
</file>

<file path=xl/sharedStrings.xml><?xml version="1.0" encoding="utf-8"?>
<sst xmlns="http://schemas.openxmlformats.org/spreadsheetml/2006/main" count="343" uniqueCount="300">
  <si>
    <t>depo-2009</t>
  </si>
  <si>
    <t>iv2009</t>
  </si>
  <si>
    <t>КовроваЕВ</t>
  </si>
  <si>
    <t>C_87.0*)*8,*)</t>
  </si>
  <si>
    <t>##TEMP_SAVE_КовроваЕВ</t>
  </si>
  <si>
    <t>if object_id(''tempdb..##TEMP_SAVE_КовроваЕВ'') is not null DROP TABLE ##TEMP_SAVE_КовроваЕВ create table ##TEMP_SAVE_КовроваЕВ (dog int, lev int, inc int, pok int, summa numeric(24,6), old numeric(24,6))</t>
  </si>
  <si>
    <t>isv_save_model</t>
  </si>
  <si>
    <t>C:\TEMP\TO_BKS~4\C_DATA.DBF</t>
  </si>
  <si>
    <t>Денежные взыскания (штрафы) за нарушение законодательства о налогах и сборах</t>
  </si>
  <si>
    <t>Денежные взыскания (штрафы) за нарушение земельного законодательства</t>
  </si>
  <si>
    <t>000 1 00 00000 00 0000 000</t>
  </si>
  <si>
    <t>000 1 01 00000 00 0000 000</t>
  </si>
  <si>
    <t xml:space="preserve">НАЛОГИ НА ПРИБЫЛЬ, ДОХОДЫ                      </t>
  </si>
  <si>
    <t>000 1 01 02000 01 0000 110</t>
  </si>
  <si>
    <t xml:space="preserve">Налог на доходы физических лиц                                  </t>
  </si>
  <si>
    <t>182 1 01 02010 01 0000 110</t>
  </si>
  <si>
    <t>182 1 01 02020 01 0000 110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</si>
  <si>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                                                  </t>
  </si>
  <si>
    <t>182 1 01 02030 01 0000 110</t>
  </si>
  <si>
    <t>182 1 01 02040 01 0000 110</t>
  </si>
  <si>
    <t>000 1 05 00000 00 0000 000</t>
  </si>
  <si>
    <t>182 1 05 02010 02 0000 110</t>
  </si>
  <si>
    <t>182 1 05 03010 01 0000 110</t>
  </si>
  <si>
    <t xml:space="preserve">Единый сельскохозяйственный налог                                                         </t>
  </si>
  <si>
    <t>000 1 08 00000 00 0000 000</t>
  </si>
  <si>
    <t>182 1 08 03010 01 0000 110</t>
  </si>
  <si>
    <t>000 1 08 07000 01 0000 110</t>
  </si>
  <si>
    <t>000 1 11 00000 00 0000 000</t>
  </si>
  <si>
    <t>000 1 11 05000 00 0000 120</t>
  </si>
  <si>
    <t>041 1 11 05035 05 0000 120</t>
  </si>
  <si>
    <t>000 1 12 00000 00 0000 000</t>
  </si>
  <si>
    <t>048 1 12 01010 01 0000 120</t>
  </si>
  <si>
    <t>Плата за выбросы загрязняющих веществ в атмосферный воздух стационарными объектами</t>
  </si>
  <si>
    <t>048 1 12 01030 01 0000 120</t>
  </si>
  <si>
    <t>048 1 12 01040 01 0000 120</t>
  </si>
  <si>
    <t>Плата за размещение отходов производства и потребления</t>
  </si>
  <si>
    <t>000 1 13 00000 00 0000 000</t>
  </si>
  <si>
    <t>000 1 13 01995 05 0000 130</t>
  </si>
  <si>
    <t xml:space="preserve">Прочие доходы от оказания платных услуг (работ)  получателями средств бюджетов муниципальных районов </t>
  </si>
  <si>
    <t>035 1 13 01995 05 0000 130</t>
  </si>
  <si>
    <t>039 1 13 01995 05 0000 130</t>
  </si>
  <si>
    <t xml:space="preserve">Прочие доходы от оказания платных услуг (работ) получателями средств бюджетов муниципальных районов        </t>
  </si>
  <si>
    <t>000 1 14 00000 00 0000 000</t>
  </si>
  <si>
    <t>000 1 14 02000 00 0000 000</t>
  </si>
  <si>
    <t>041 1 14 02053 05 0000 410</t>
  </si>
  <si>
    <t>000 1 14 06000 00 0000 430</t>
  </si>
  <si>
    <t>000 1 16 00000 00 0000 000</t>
  </si>
  <si>
    <t>000 1 16 03000 00 0000 140</t>
  </si>
  <si>
    <t>000 1 16 25000 00 0000 140</t>
  </si>
  <si>
    <t>000 1 16 25060 01 0000 140</t>
  </si>
  <si>
    <t>321 1 16 25060 01 0000 140</t>
  </si>
  <si>
    <t>000 1 16 90000 00 0000 140</t>
  </si>
  <si>
    <t>000 1 16 90050 05 0000 140</t>
  </si>
  <si>
    <t>035 1 16 90050 05 0000 140</t>
  </si>
  <si>
    <t>188 1 16 90050 05 0000 140</t>
  </si>
  <si>
    <t>000 2 00 00000 00 0000 000</t>
  </si>
  <si>
    <t>000 1 11 05010 00 0000 120</t>
  </si>
  <si>
    <t>000 1 11 05030 00 0000 120</t>
  </si>
  <si>
    <t>000 1 12 01000 01 0000 120</t>
  </si>
  <si>
    <t xml:space="preserve">Плата за негативное воздействие на окружающую среду                                                                                               </t>
  </si>
  <si>
    <t>Плата за сбросы загрязняющих веществ в водные объекты</t>
  </si>
  <si>
    <t>000 1 13 01000 00 0000 130</t>
  </si>
  <si>
    <t>000 1 13 01990 00 0000 130</t>
  </si>
  <si>
    <t>000 1 14 06010 00 0000 430</t>
  </si>
  <si>
    <t xml:space="preserve">Прочие поступления от денежных взысканий (штрафов) и иных сумм в возмещение ущерба, зачисляемые в бюджеты муниципальных районов  </t>
  </si>
  <si>
    <t>Код классификации доходов бюджетов Российской Федерации</t>
  </si>
  <si>
    <t>Наименование доходов</t>
  </si>
  <si>
    <t>к решению Совета Южского</t>
  </si>
  <si>
    <t>муниципального района</t>
  </si>
  <si>
    <t>"О бюджете Южского</t>
  </si>
  <si>
    <t>Таблица 1</t>
  </si>
  <si>
    <t>000 1 03 00000 00 0000 000</t>
  </si>
  <si>
    <t>000 1 03 02000 01 0000 110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</si>
  <si>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                                     </t>
  </si>
  <si>
    <t>000 1 05 02000 02 0000 110</t>
  </si>
  <si>
    <t>000 1 05 03000 01 0000 110</t>
  </si>
  <si>
    <t>ПЛАТЕЖИ ПРИ ПОЛЬЗОВАНИИ ПРИРОДНЫМИ РЕСУРСАМИ</t>
  </si>
  <si>
    <t>000 2 02 00000 00 0000 000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</si>
  <si>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</si>
  <si>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          </t>
  </si>
  <si>
    <t>НАЛОГИ НА ТОВАРЫ (РАБОТЫ, УСЛУГИ), РЕАЛИЗУЕМЫЕ НА ТЕРРИТОРИИ РОССИЙСКОЙ ФЕДЕРАЦИИ</t>
  </si>
  <si>
    <t xml:space="preserve">Акцизы по подакцизным товарам (продукции), производимым на территории Российской Федерации 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</si>
  <si>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</si>
  <si>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</si>
  <si>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</si>
  <si>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Государственная пошлина  за государственную регистрацию, а также за совершение прочих юридически значимых действий</t>
  </si>
  <si>
    <t>041 1 11 05025 05 0000 120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</si>
  <si>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</si>
  <si>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</si>
  <si>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182 1 16 03010 01 0000 140</t>
  </si>
  <si>
    <t>000 1 16 43000 01 0000 140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</si>
  <si>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</si>
  <si>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188 1 16 43000 01 0000 140</t>
  </si>
  <si>
    <t>000 1 11 05020 00 0000 120</t>
  </si>
  <si>
    <t>Сумма, руб.</t>
  </si>
  <si>
    <t>000 2 08 00000 00 0000 000</t>
  </si>
  <si>
    <t>000 2 08 05000 05 0000 180</t>
  </si>
  <si>
    <t>037 2 08 05000 05 0000 180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</si>
  <si>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</si>
  <si>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 </t>
  </si>
  <si>
    <t>000 1 01 02010 01 0000 110</t>
  </si>
  <si>
    <t>000 1 01 02020 01 0000 110</t>
  </si>
  <si>
    <t>000 1 01 02030 01 0000 110</t>
  </si>
  <si>
    <t>000 1 01 02040 01 0000 110</t>
  </si>
  <si>
    <t>000 1 03 02250 01 0000 110</t>
  </si>
  <si>
    <t>000 1 03 02240 01 0000 110</t>
  </si>
  <si>
    <t>000 1 03 02230 01 0000 110</t>
  </si>
  <si>
    <t>000 1 08 03000 01 0000 110</t>
  </si>
  <si>
    <t>000 1 05 02010 02 0000 110</t>
  </si>
  <si>
    <t>000 1 08 03010 01 0000 110</t>
  </si>
  <si>
    <t>000 1 08 07150 01 0000 110</t>
  </si>
  <si>
    <t>000 1 11 05025 05 0000 120</t>
  </si>
  <si>
    <t>000 1 11 05035 05 0000 120</t>
  </si>
  <si>
    <t>000 1 12 01010 01 0000 120</t>
  </si>
  <si>
    <t>000 1 12 01030 01 0000 120</t>
  </si>
  <si>
    <t>000 1 12 01040 01 0000 120</t>
  </si>
  <si>
    <t>000 1 14 02050 05 0000 410</t>
  </si>
  <si>
    <t>000 1 14 02053 05 0000 410</t>
  </si>
  <si>
    <t>000 1 16 03010 01 0000 140</t>
  </si>
  <si>
    <t>000 1 05 03010 01 0000 110</t>
  </si>
  <si>
    <t>000 1 13 02000 00 0000 130</t>
  </si>
  <si>
    <t>000 1 13 02990 00 0000 130</t>
  </si>
  <si>
    <t>000 1 13 02995 05 0000 130</t>
  </si>
  <si>
    <t>035 1 13 02995 05 0000 130</t>
  </si>
  <si>
    <t xml:space="preserve">Государственная пошлина за выдачу разрешения на установку рекламной конструкции                                                                                                 </t>
  </si>
  <si>
    <r>
      <t xml:space="preserve">Доходы от оказания платных услуг  (работ)                </t>
    </r>
    <r>
      <rPr>
        <i/>
        <sz val="14"/>
        <rFont val="Times New Roman"/>
        <family val="1"/>
      </rPr>
      <t xml:space="preserve"> </t>
    </r>
    <r>
      <rPr>
        <sz val="14"/>
        <rFont val="Times New Roman"/>
        <family val="1"/>
      </rPr>
      <t xml:space="preserve">            </t>
    </r>
  </si>
  <si>
    <r>
      <t xml:space="preserve">Прочие доходы от оказания платных услуг (работ)             </t>
    </r>
    <r>
      <rPr>
        <i/>
        <sz val="14"/>
        <rFont val="Times New Roman"/>
        <family val="1"/>
      </rPr>
      <t xml:space="preserve">  </t>
    </r>
    <r>
      <rPr>
        <sz val="14"/>
        <rFont val="Times New Roman"/>
        <family val="1"/>
      </rPr>
      <t xml:space="preserve">            </t>
    </r>
  </si>
  <si>
    <t xml:space="preserve">Субвенции местным бюджетам на выполнение передаваемых полномочий субъектов Российской Федерации </t>
  </si>
  <si>
    <t xml:space="preserve">Субвенции бюджетам муниципальных районов на выполнение передаваемых полномочий субъектов Российской Федерации </t>
  </si>
  <si>
    <t>Прочие субвенции</t>
  </si>
  <si>
    <t xml:space="preserve">Прочие субвенции бюджетам муниципальных районов </t>
  </si>
  <si>
    <r>
      <t>Прочие субвенции бюджетам муниципальных районов</t>
    </r>
    <r>
      <rPr>
        <i/>
        <sz val="10"/>
        <rFont val="Times New Roman"/>
        <family val="1"/>
      </rPr>
      <t xml:space="preserve"> </t>
    </r>
  </si>
  <si>
    <t xml:space="preserve">000 1 11 05013 13 0000 120 </t>
  </si>
  <si>
    <t>041 1 11 05013 13 0000 120</t>
  </si>
  <si>
    <t>041 1 14 06013 13 0000 430</t>
  </si>
  <si>
    <t>000 1 14 06013 13 0000 430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</si>
  <si>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</si>
  <si>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</si>
  <si>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</si>
  <si>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000 1 16 08020 01 0000 140</t>
  </si>
  <si>
    <t>188 1 16 08020 01 0000 140</t>
  </si>
  <si>
    <t>000 1 17 00000 00 0000 000</t>
  </si>
  <si>
    <t>ПРОЧИЕ НЕНАЛОГОВЫЕ ДОХОДЫ</t>
  </si>
  <si>
    <t>100 1 03 02230 01 0000 110</t>
  </si>
  <si>
    <t>100 1 03 02240 01 0000 110</t>
  </si>
  <si>
    <t>100 1 03 02250 01 0000 110</t>
  </si>
  <si>
    <t>041 1 08 07150 01 0000 110</t>
  </si>
  <si>
    <t xml:space="preserve">Прочие доходы от оказания платных услуг (работ) получателями средств бюджетов муниципальных районов                           </t>
  </si>
  <si>
    <t>000 1 05 04000 02 0000 110</t>
  </si>
  <si>
    <t>Налог, взимаемый в связи с применением патентной системы налогообложения</t>
  </si>
  <si>
    <t>000 1 06 00000 00 0000 000</t>
  </si>
  <si>
    <t>НАЛОГИ НА ИМУЩЕСТВО</t>
  </si>
  <si>
    <t>000 1 09 00000 00 0000 000</t>
  </si>
  <si>
    <t>ЗАДОЛЖЕННОСТЬ И ПЕРЕРАСЧЕТЫ ПО ОТМЕНЕННЫМ НАЛОГАМ, СБОРАМ И ИНЫМ ОБЯЗАТЕЛЬНЫМ ПЛАТЕЖАМ</t>
  </si>
  <si>
    <t xml:space="preserve">ДОХОДЫ ОТ ОКАЗАНИЯ ПЛАТНЫХ УСЛУГ (РАБОТ) И КОМПЕНСАЦИИ ЗАТРАТ ГОСУДАРСТВА </t>
  </si>
  <si>
    <r>
      <t xml:space="preserve">Доходы от компенсации затрат государства </t>
    </r>
    <r>
      <rPr>
        <sz val="14"/>
        <rFont val="Times New Roman"/>
        <family val="1"/>
      </rPr>
      <t xml:space="preserve">                                         </t>
    </r>
  </si>
  <si>
    <t xml:space="preserve">Прочие доходы от компенсации затрат государства </t>
  </si>
  <si>
    <t>Прочие доходы от компенсации затрат бюджетов муниципальных районов</t>
  </si>
  <si>
    <t xml:space="preserve">Прочие доходы от компенсации затрат бюджетов муниципальных районов </t>
  </si>
  <si>
    <t xml:space="preserve">ШТРАФЫ, САНКЦИИ, ВОЗМЕЩЕНИЕ УЩЕРБА </t>
  </si>
  <si>
    <t>000 1 16 25030 01 0000 140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</si>
  <si>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</si>
  <si>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041 1 16 25030 01 0000 140</t>
  </si>
  <si>
    <r>
      <t xml:space="preserve">Прочие поступления от денежных взысканий (штрафов) и иных сумм в возмещение ущерба </t>
    </r>
    <r>
      <rPr>
        <sz val="14"/>
        <rFont val="Times New Roman"/>
        <family val="1"/>
      </rPr>
      <t xml:space="preserve">                       </t>
    </r>
  </si>
  <si>
    <r>
      <t>Прочие поступления от денежных взысканий (штрафов) и иных сумм в возмещение ущерба, зачисляемые в бюджеты муниципальных районов</t>
    </r>
    <r>
      <rPr>
        <sz val="14"/>
        <rFont val="Times New Roman"/>
        <family val="1"/>
      </rPr>
      <t xml:space="preserve">     </t>
    </r>
    <r>
      <rPr>
        <i/>
        <sz val="14"/>
        <rFont val="Times New Roman"/>
        <family val="1"/>
      </rPr>
      <t xml:space="preserve">  </t>
    </r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</si>
  <si>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</si>
  <si>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Дотации  на выравнивание бюджетной обеспеченности </t>
  </si>
  <si>
    <t xml:space="preserve">Дотации бюджетам муниципальных районов на выравнивание бюджетной обеспеченности </t>
  </si>
  <si>
    <r>
      <t>Прочие субсидии бюджетам муниципальных районов</t>
    </r>
    <r>
      <rPr>
        <i/>
        <sz val="10"/>
        <color indexed="56"/>
        <rFont val="Times New Roman"/>
        <family val="1"/>
      </rPr>
      <t xml:space="preserve"> </t>
    </r>
  </si>
  <si>
    <t xml:space="preserve">Субвенции бюджетам бюджетной системы Российской Федерации </t>
  </si>
  <si>
    <r>
      <t xml:space="preserve">Субвенции бюджетам муниципальных районов на выполнение передаваемых полномочий субъектов Российской Федерации </t>
    </r>
  </si>
  <si>
    <t>000 1 05 04020 02 0000 110</t>
  </si>
  <si>
    <t>182 1 05 04020 02 0000 110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</si>
  <si>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
</t>
  </si>
  <si>
    <t>2018 год</t>
  </si>
  <si>
    <t>2019 год</t>
  </si>
  <si>
    <r>
      <t xml:space="preserve">НАЛОГИ НА СОВОКУПНЫЙ ДОХОД </t>
    </r>
    <r>
      <rPr>
        <b/>
        <sz val="14"/>
        <rFont val="Times New Roman"/>
        <family val="1"/>
      </rPr>
      <t xml:space="preserve">                     </t>
    </r>
  </si>
  <si>
    <r>
      <t>Единый налог на вмененный доход для отдельных видов деятельности</t>
    </r>
    <r>
      <rPr>
        <i/>
        <sz val="10"/>
        <color indexed="56"/>
        <rFont val="Times New Roman"/>
        <family val="1"/>
      </rPr>
      <t xml:space="preserve">          </t>
    </r>
    <r>
      <rPr>
        <sz val="14"/>
        <rFont val="Times New Roman"/>
        <family val="1"/>
      </rPr>
      <t xml:space="preserve">                                        </t>
    </r>
  </si>
  <si>
    <r>
      <t xml:space="preserve">Единый налог на вмененный доход для отдельных видов деятельности </t>
    </r>
    <r>
      <rPr>
        <sz val="14"/>
        <rFont val="Times New Roman"/>
        <family val="1"/>
      </rPr>
      <t xml:space="preserve">                                        </t>
    </r>
  </si>
  <si>
    <r>
      <t xml:space="preserve">Единый налог на вмененный доход для отдельных видов деятельности </t>
    </r>
    <r>
      <rPr>
        <sz val="14"/>
        <rFont val="Times New Roman"/>
        <family val="1"/>
      </rPr>
      <t xml:space="preserve">                                           </t>
    </r>
  </si>
  <si>
    <t xml:space="preserve">Налог, взимаемый в связи с применением патентной системы налогообложения, зачисляемый в бюджеты муниципальных районов </t>
  </si>
  <si>
    <t xml:space="preserve">Налог, взимаемый в связи с применением патентной системы налогообложения зачисляемый в бюджеты муниципальных районов </t>
  </si>
  <si>
    <r>
      <t xml:space="preserve">ГОСУДАРСТВЕННАЯ ПОШЛИНА </t>
    </r>
    <r>
      <rPr>
        <b/>
        <sz val="14"/>
        <rFont val="Times New Roman"/>
        <family val="1"/>
      </rPr>
      <t xml:space="preserve">   </t>
    </r>
  </si>
  <si>
    <t xml:space="preserve">Государственная пошлина по делам, рассматриваемым в судах общей юрисдикции, мировыми судьями </t>
  </si>
  <si>
    <t xml:space="preserve">Государственная пошлина по делам, рассматриваемым в судах общей юрисдикции, мировыми судьями (за исключением Верховного Суда Российской Федерации) </t>
  </si>
  <si>
    <r>
  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  </r>
    <r>
      <rPr>
        <i/>
        <sz val="10"/>
        <rFont val="Times New Roman"/>
        <family val="1"/>
      </rPr>
      <t xml:space="preserve"> </t>
    </r>
  </si>
  <si>
    <t xml:space="preserve">ДОХОДЫ ОТ ИСПОЛЬЗОВАНИЯ ИМУЩЕСТВА, НАХОДЯЩЕГОСЯ В ГОСУДАРСТВЕННОЙ И МУНИЦИПАЛЬНОЙ СОБСТВЕННОСТИ 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</si>
  <si>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</si>
  <si>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 </t>
  </si>
  <si>
    <r>
  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 </t>
    </r>
    <r>
      <rPr>
        <i/>
        <sz val="10"/>
        <color indexed="56"/>
        <rFont val="Times New Roman"/>
        <family val="1"/>
      </rPr>
      <t xml:space="preserve">  </t>
    </r>
    <r>
      <rPr>
        <sz val="14"/>
        <rFont val="Times New Roman"/>
        <family val="1"/>
      </rPr>
      <t xml:space="preserve">                                                                                         </t>
    </r>
  </si>
  <si>
    <r>
  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  </r>
    <r>
      <rPr>
        <i/>
        <sz val="10"/>
        <color indexed="56"/>
        <rFont val="Times New Roman"/>
        <family val="1"/>
      </rPr>
      <t xml:space="preserve">     </t>
    </r>
    <r>
      <rPr>
        <sz val="14"/>
        <rFont val="Times New Roman"/>
        <family val="1"/>
      </rPr>
      <t xml:space="preserve">                    </t>
    </r>
  </si>
  <si>
    <r>
      <t xml:space="preserve"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 </t>
    </r>
    <r>
      <rPr>
        <sz val="14"/>
        <rFont val="Times New Roman"/>
        <family val="1"/>
      </rPr>
      <t xml:space="preserve">                                 </t>
    </r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</si>
  <si>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поселений </t>
  </si>
  <si>
    <t>041 1 13 02995 05 0000 130</t>
  </si>
  <si>
    <t>415 1 16 90050 05 0000 140</t>
  </si>
  <si>
    <t>000 2 02 10000 00 0000 151</t>
  </si>
  <si>
    <t>000 2 02 15001 00 0000 151</t>
  </si>
  <si>
    <t>000 2 02 15001 05 0000 151</t>
  </si>
  <si>
    <t>037 2 02 15001 05 0000 151</t>
  </si>
  <si>
    <t>000 2 02 20000 00 0000 151</t>
  </si>
  <si>
    <t>000 2 02 29999 00 0000 151</t>
  </si>
  <si>
    <t>000 2 02 29999 05 0000 151</t>
  </si>
  <si>
    <t>039 2 02 29999 05 0000 151</t>
  </si>
  <si>
    <t>000 2 02 30000 00 0000 151</t>
  </si>
  <si>
    <t>000 2 02 30024 00 0000 151</t>
  </si>
  <si>
    <t>000 2 02 30024 05 0000 151</t>
  </si>
  <si>
    <t>035 2 02 30024 05 0000 151</t>
  </si>
  <si>
    <t>039 2 02 30024 05 0000 151</t>
  </si>
  <si>
    <t xml:space="preserve">044 2 02 30024 05 0000 151 </t>
  </si>
  <si>
    <t>000 2 02 39999 00 0000 151</t>
  </si>
  <si>
    <t>000 2 02 39999 05 0000 151</t>
  </si>
  <si>
    <t>039 2 02 39999 05 0000 151</t>
  </si>
  <si>
    <t>035 2 02 29999 05 0000 151</t>
  </si>
  <si>
    <t>000 2 02 25519 00 0000 151</t>
  </si>
  <si>
    <t>000 2 02 25519 05 0000 151</t>
  </si>
  <si>
    <t>035 2 02 25519 05 0000 151</t>
  </si>
  <si>
    <t xml:space="preserve">НАЛОГОВЫЕ И НЕНАЛОГОВЫЕ ДОХОДЫ </t>
  </si>
  <si>
    <t>000 1 11 03000 00 0000 120</t>
  </si>
  <si>
    <t>000 1 11 03050 05 0000 120</t>
  </si>
  <si>
    <t xml:space="preserve">Проценты, полученные от предоставления бюджетных кредитов внутри страны
</t>
  </si>
  <si>
    <t xml:space="preserve">Проценты, полученные от предоставления бюджетных кредитов внутри страны за счет средств бюджетов муниципальных районов
</t>
  </si>
  <si>
    <t>037 1 11 03050 05 0000 120</t>
  </si>
  <si>
    <t>000 1 11 05013 05 0000 120</t>
  </si>
  <si>
    <t>041 1 11 05013 05 0000 120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</si>
  <si>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
</t>
  </si>
  <si>
    <t>000 1 14 06013 05 0000 430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</si>
  <si>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
</t>
  </si>
  <si>
    <t>041 1 14 06013 05 0000 430</t>
  </si>
  <si>
    <t>000 1 16 33000 00 0000 140</t>
  </si>
  <si>
    <t>000 1 16 33050 05 0000 140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</si>
  <si>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
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</si>
  <si>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
</t>
  </si>
  <si>
    <t>161 1 16 33050 05 0000 140</t>
  </si>
  <si>
    <r>
      <t xml:space="preserve">ВСЕГО ДОХОДОВ </t>
    </r>
    <r>
      <rPr>
        <b/>
        <sz val="14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</t>
    </r>
  </si>
  <si>
    <t xml:space="preserve">Прочие субсидии бюджетам муниципальных районов </t>
  </si>
  <si>
    <r>
      <t xml:space="preserve">Прочие субсидии бюджетам муниципальных районов </t>
    </r>
  </si>
  <si>
    <t xml:space="preserve">Прочие субсидии </t>
  </si>
  <si>
    <t xml:space="preserve">Субсидия бюджетам муниципальных районов на поддержку отрасли культуры </t>
  </si>
  <si>
    <t xml:space="preserve">Субсидия бюджетам на поддержку отрасли культуры </t>
  </si>
  <si>
    <t xml:space="preserve">Субсидии бюджетам бюджетной системы Российской Федерации (межбюджетные субсидии) </t>
  </si>
  <si>
    <r>
      <t xml:space="preserve">Дотации бюджетам бюджетной системы Российской Федерации </t>
    </r>
  </si>
  <si>
    <r>
      <t xml:space="preserve">БЕЗВОЗМЕЗДНЫЕ ПОСТУПЛЕНИЯ </t>
    </r>
  </si>
  <si>
    <t xml:space="preserve"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 </t>
  </si>
  <si>
    <t>Доходы от продажи земельных участков, государственная собственность на которые не разграничена</t>
  </si>
  <si>
    <t xml:space="preserve">Доходы от продажи земельных участков, находящихся в государственной и муниципальной собственности </t>
  </si>
  <si>
    <r>
      <t>Доходы от реализации иного имущества, находящегося в собственности муниципальных районов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  </r>
    <r>
      <rPr>
        <i/>
        <sz val="11"/>
        <rFont val="Times New Roman"/>
        <family val="1"/>
      </rPr>
      <t xml:space="preserve"> </t>
    </r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</si>
  <si>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</si>
  <si>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 автономных учреждений, а также имущества государственных и муниципальных унитарных предприятий, в том числе казенных) </t>
  </si>
  <si>
    <t xml:space="preserve">ДОХОДЫ ОТ ПРОДАЖИ МАТЕРИАЛЬНЫХ И НЕМАТЕРИАЛЬНЫХ АКТИВОВ </t>
  </si>
  <si>
    <r>
  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  </r>
    <r>
      <rPr>
        <i/>
        <sz val="11"/>
        <rFont val="Times New Roman"/>
        <family val="1"/>
      </rPr>
      <t xml:space="preserve"> </t>
    </r>
  </si>
  <si>
    <t>041 1 16 90050 05 0000 140</t>
  </si>
  <si>
    <t>076 1 16 90050 05 0000 140</t>
  </si>
  <si>
    <t xml:space="preserve">на 2018 год и на плановый </t>
  </si>
  <si>
    <t>период 2019 и 2020 годов"</t>
  </si>
  <si>
    <t>2020 год</t>
  </si>
  <si>
    <t>000 2 02 35120 00 0000 151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</si>
  <si>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</si>
  <si>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000 2 02 35120 05 0000 151
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</si>
  <si>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</si>
  <si>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035 2 02 35120 05 0000 151
</t>
  </si>
  <si>
    <r>
  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  </r>
    <r>
      <rPr>
        <i/>
        <sz val="10"/>
        <color indexed="56"/>
        <rFont val="Times New Roman"/>
        <family val="1"/>
      </rPr>
      <t xml:space="preserve">   </t>
    </r>
    <r>
      <rPr>
        <sz val="14"/>
        <rFont val="Times New Roman"/>
        <family val="1"/>
      </rPr>
      <t xml:space="preserve">                                        </t>
    </r>
  </si>
  <si>
    <t xml:space="preserve">Доходы бюджета Южского муниципального района по кодам классификации доходов бюджетов на 2018 год и  на плановый период 2019 и 2020 годов </t>
  </si>
  <si>
    <t>БЕЗВОЗМЕЗДНЫЕ ПОСТУПЛЕНИЯ ОТ ДРУГИХ БЮДЖЕТОВ БЮДЖЕТНОЙ СИСТЕМЫ РОССИЙСКОЙ ФЕДЕРАЦИИ</t>
  </si>
  <si>
    <t xml:space="preserve"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 </t>
  </si>
  <si>
    <t>от 22.12.2017 № 131</t>
  </si>
  <si>
    <t>Приложение № 1</t>
  </si>
  <si>
    <t>"О внесении изменений и дополнений</t>
  </si>
  <si>
    <t xml:space="preserve">в решение Совета Южского </t>
  </si>
  <si>
    <t>от 22.12.2017 № 131 "О бюджете</t>
  </si>
  <si>
    <t>Южского муниципального района</t>
  </si>
  <si>
    <t>на 2018 год и на плановый</t>
  </si>
  <si>
    <t>период 2019 и 2020 годов""</t>
  </si>
  <si>
    <t>"Приложение № 2</t>
  </si>
  <si>
    <t>000 2 02 20051 00 0000 151</t>
  </si>
  <si>
    <t xml:space="preserve">Субсидии бюджетам на реализацию федеральных целевых программ </t>
  </si>
  <si>
    <t>000 2 02 20051 05 0000 151</t>
  </si>
  <si>
    <t xml:space="preserve">Субсидии бюджетам муниципальных районов на реализацию федеральных целевых программ </t>
  </si>
  <si>
    <t>035 2 02 20051 05 0000 151</t>
  </si>
  <si>
    <t>"</t>
  </si>
  <si>
    <t>000 2 02 25097 05 0000 151</t>
  </si>
  <si>
    <t>039 2 02 25097 05 0000 151</t>
  </si>
  <si>
    <t>000 2 02 25097 00 0000 151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</si>
  <si>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</si>
  <si>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</si>
  <si>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000 2 02 40000 00 0000 151</t>
  </si>
  <si>
    <t xml:space="preserve">Иные межбюджетные трансферты </t>
  </si>
  <si>
    <t>000 2 02 40014 00 0000 151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</si>
  <si>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</t>
  </si>
  <si>
    <t>000 2 02 40014 05 0000 151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</si>
  <si>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</t>
  </si>
  <si>
    <t>043 2 02 40014 05 0000 151</t>
  </si>
  <si>
    <t>000 2 19 00000 00 0000 000</t>
  </si>
  <si>
    <t>000 2 19 00000 05 0000 151</t>
  </si>
  <si>
    <t xml:space="preserve">Возврат остатков субсидий, субвенций и иных межбюджетных трансфертов, имеющих целевое назначение, прошлых лет из бюджетов муниципальных районов </t>
  </si>
  <si>
    <t>000 2 19 60010 05 0000 151</t>
  </si>
  <si>
    <r>
  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  </r>
    <r>
      <rPr>
        <i/>
        <sz val="10"/>
        <color indexed="56"/>
        <rFont val="Times New Roman"/>
        <family val="1"/>
      </rPr>
      <t xml:space="preserve"> </t>
    </r>
  </si>
  <si>
    <t>039 2 19 60010 05 0000 151</t>
  </si>
  <si>
    <t>035 2 19 60010 05 0000 151</t>
  </si>
  <si>
    <t>ВОЗВРАТ ОСТАТКОВ СУБСИДИЙ, СУБВЕНЦИЙ И ИНЫХ МЕЖБЮДЖЕТНЫХ ТРАНСФЕРТОВ, ИМЕЮЩИХ ЦЕЛЕВОЕ НАЗНАЧЕНИЕ, ПРОШЛЫХ ЛЕТ</t>
  </si>
  <si>
    <t>от 16.02.2018 № 14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</si>
</sst>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00"/>
    <numFmt numFmtId="178" formatCode="#,##0.0"/>
    <numFmt numFmtId="179" formatCode="#,##0.000"/>
  </numFmts>
  <fonts count="51">
    <font>
      <sz val="10"/>
      <name val="Arial Cyr"/>
      <family val="0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i/>
      <sz val="14"/>
      <name val="Times New Roman"/>
      <family val="1"/>
    </font>
    <font>
      <i/>
      <sz val="10"/>
      <color indexed="56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4"/>
      <color rgb="FF000000"/>
      <name val="Times New Roman"/>
      <family val="1"/>
    </font>
    <font>
      <i/>
      <sz val="10"/>
      <color rgb="FF00206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9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2" fillId="33" borderId="10" xfId="0" applyFont="1" applyFill="1" applyBorder="1" applyAlignment="1">
      <alignment horizontal="center" vertical="center" shrinkToFit="1"/>
    </xf>
    <xf numFmtId="4" fontId="2" fillId="33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Alignment="1">
      <alignment/>
    </xf>
    <xf numFmtId="2" fontId="2" fillId="0" borderId="10" xfId="0" applyNumberFormat="1" applyFont="1" applyBorder="1" applyAlignment="1">
      <alignment horizontal="justify" vertical="top" wrapText="1"/>
    </xf>
    <xf numFmtId="4" fontId="2" fillId="34" borderId="10" xfId="0" applyNumberFormat="1" applyFont="1" applyFill="1" applyBorder="1" applyAlignment="1">
      <alignment horizontal="center" vertical="center" shrinkToFit="1"/>
    </xf>
    <xf numFmtId="4" fontId="3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justify" vertical="top" wrapText="1"/>
    </xf>
    <xf numFmtId="4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 vertical="center" shrinkToFit="1"/>
    </xf>
    <xf numFmtId="4" fontId="3" fillId="34" borderId="10" xfId="0" applyNumberFormat="1" applyFont="1" applyFill="1" applyBorder="1" applyAlignment="1" applyProtection="1">
      <alignment horizontal="center" vertical="center" shrinkToFit="1"/>
      <protection locked="0"/>
    </xf>
    <xf numFmtId="49" fontId="2" fillId="34" borderId="10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 shrinkToFit="1"/>
    </xf>
    <xf numFmtId="0" fontId="2" fillId="0" borderId="10" xfId="0" applyFont="1" applyBorder="1" applyAlignment="1">
      <alignment horizontal="center" vertical="center"/>
    </xf>
    <xf numFmtId="2" fontId="2" fillId="34" borderId="10" xfId="0" applyNumberFormat="1" applyFont="1" applyFill="1" applyBorder="1" applyAlignment="1">
      <alignment horizontal="justify" vertical="top" wrapText="1"/>
    </xf>
    <xf numFmtId="4" fontId="9" fillId="0" borderId="0" xfId="0" applyNumberFormat="1" applyFont="1" applyAlignment="1">
      <alignment/>
    </xf>
    <xf numFmtId="2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/>
    </xf>
    <xf numFmtId="49" fontId="2" fillId="34" borderId="10" xfId="0" applyNumberFormat="1" applyFont="1" applyFill="1" applyBorder="1" applyAlignment="1">
      <alignment horizontal="justify" vertical="top" wrapText="1"/>
    </xf>
    <xf numFmtId="49" fontId="3" fillId="34" borderId="10" xfId="0" applyNumberFormat="1" applyFont="1" applyFill="1" applyBorder="1" applyAlignment="1">
      <alignment horizontal="center" vertical="top" wrapText="1"/>
    </xf>
    <xf numFmtId="49" fontId="3" fillId="34" borderId="10" xfId="0" applyNumberFormat="1" applyFont="1" applyFill="1" applyBorder="1" applyAlignment="1">
      <alignment horizontal="justify" vertical="top" wrapText="1"/>
    </xf>
    <xf numFmtId="2" fontId="3" fillId="34" borderId="10" xfId="0" applyNumberFormat="1" applyFont="1" applyFill="1" applyBorder="1" applyAlignment="1">
      <alignment horizontal="justify" vertical="top" wrapText="1"/>
    </xf>
    <xf numFmtId="4" fontId="2" fillId="34" borderId="10" xfId="0" applyNumberFormat="1" applyFont="1" applyFill="1" applyBorder="1" applyAlignment="1">
      <alignment horizontal="center" vertical="center"/>
    </xf>
    <xf numFmtId="4" fontId="3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top" shrinkToFit="1"/>
    </xf>
    <xf numFmtId="0" fontId="3" fillId="34" borderId="10" xfId="0" applyFont="1" applyFill="1" applyBorder="1" applyAlignment="1">
      <alignment horizontal="left" vertical="top" wrapText="1"/>
    </xf>
    <xf numFmtId="0" fontId="2" fillId="34" borderId="10" xfId="0" applyFont="1" applyFill="1" applyBorder="1" applyAlignment="1">
      <alignment horizontal="center" vertical="top" shrinkToFit="1"/>
    </xf>
    <xf numFmtId="0" fontId="2" fillId="34" borderId="10" xfId="0" applyFont="1" applyFill="1" applyBorder="1" applyAlignment="1">
      <alignment horizontal="justify" vertical="top" wrapText="1"/>
    </xf>
    <xf numFmtId="4" fontId="2" fillId="34" borderId="10" xfId="0" applyNumberFormat="1" applyFont="1" applyFill="1" applyBorder="1" applyAlignment="1">
      <alignment horizontal="center" vertical="center" wrapText="1"/>
    </xf>
    <xf numFmtId="2" fontId="2" fillId="34" borderId="10" xfId="0" applyNumberFormat="1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justify" vertical="top" wrapText="1"/>
    </xf>
    <xf numFmtId="0" fontId="2" fillId="34" borderId="10" xfId="0" applyFont="1" applyFill="1" applyBorder="1" applyAlignment="1">
      <alignment horizontal="center" vertical="top"/>
    </xf>
    <xf numFmtId="49" fontId="2" fillId="34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49" fillId="34" borderId="10" xfId="0" applyFont="1" applyFill="1" applyBorder="1" applyAlignment="1">
      <alignment horizontal="justify" vertical="top" wrapText="1"/>
    </xf>
    <xf numFmtId="4" fontId="8" fillId="34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2" fontId="3" fillId="34" borderId="11" xfId="0" applyNumberFormat="1" applyFont="1" applyFill="1" applyBorder="1" applyAlignment="1">
      <alignment horizontal="left" vertical="center" wrapText="1"/>
    </xf>
    <xf numFmtId="2" fontId="3" fillId="34" borderId="12" xfId="0" applyNumberFormat="1" applyFont="1" applyFill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3" fillId="0" borderId="0" xfId="0" applyFont="1" applyAlignment="1">
      <alignment horizontal="center" vertical="top" wrapText="1"/>
    </xf>
    <xf numFmtId="0" fontId="50" fillId="0" borderId="15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H23" sqref="H23"/>
    </sheetView>
  </sheetViews>
  <sheetFormatPr defaultColWidth="9.00390625" defaultRowHeight="12.75"/>
  <cols>
    <col min="1" max="1" width="10.75390625" style="0" customWidth="1"/>
  </cols>
  <sheetData>
    <row r="1" ht="12.75">
      <c r="A1" s="1">
        <v>725412083</v>
      </c>
    </row>
    <row r="4" ht="12.75">
      <c r="A4" t="s">
        <v>0</v>
      </c>
    </row>
    <row r="5" ht="12.75">
      <c r="A5" t="s">
        <v>1</v>
      </c>
    </row>
    <row r="6" ht="12.75">
      <c r="A6" t="s">
        <v>2</v>
      </c>
    </row>
    <row r="8" ht="12.75">
      <c r="A8" t="s">
        <v>3</v>
      </c>
    </row>
    <row r="9" ht="12.75">
      <c r="A9" t="s">
        <v>4</v>
      </c>
    </row>
    <row r="10" ht="12.75">
      <c r="A10" t="s">
        <v>5</v>
      </c>
    </row>
    <row r="11" ht="12.75">
      <c r="A11" t="s">
        <v>6</v>
      </c>
    </row>
    <row r="13" ht="12.75">
      <c r="A13" t="s">
        <v>7</v>
      </c>
    </row>
    <row r="14" ht="12.75">
      <c r="A14">
        <v>255795354</v>
      </c>
    </row>
  </sheetData>
  <sheetProtection password="E622"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7"/>
  <sheetViews>
    <sheetView tabSelected="1" zoomScalePageLayoutView="0" workbookViewId="0" topLeftCell="A1">
      <selection activeCell="B17" sqref="B17"/>
    </sheetView>
  </sheetViews>
  <sheetFormatPr defaultColWidth="9.00390625" defaultRowHeight="12.75"/>
  <cols>
    <col min="1" max="1" width="35.125" style="2" customWidth="1"/>
    <col min="2" max="2" width="48.375" style="3" customWidth="1"/>
    <col min="3" max="3" width="19.375" style="3" customWidth="1"/>
    <col min="4" max="4" width="19.375" style="4" customWidth="1"/>
    <col min="5" max="5" width="20.00390625" style="3" customWidth="1"/>
    <col min="6" max="6" width="15.125" style="3" bestFit="1" customWidth="1"/>
    <col min="7" max="7" width="14.75390625" style="3" customWidth="1"/>
    <col min="8" max="8" width="14.125" style="3" customWidth="1"/>
    <col min="9" max="16384" width="9.125" style="3" customWidth="1"/>
  </cols>
  <sheetData>
    <row r="1" spans="3:5" ht="18.75">
      <c r="C1" s="48" t="s">
        <v>265</v>
      </c>
      <c r="D1" s="48"/>
      <c r="E1" s="48"/>
    </row>
    <row r="2" spans="3:5" ht="18.75">
      <c r="C2" s="48" t="s">
        <v>67</v>
      </c>
      <c r="D2" s="48"/>
      <c r="E2" s="48"/>
    </row>
    <row r="3" spans="3:5" ht="18.75">
      <c r="C3" s="48" t="s">
        <v>68</v>
      </c>
      <c r="D3" s="48"/>
      <c r="E3" s="48"/>
    </row>
    <row r="4" spans="3:5" ht="18.75">
      <c r="C4" s="48" t="s">
        <v>266</v>
      </c>
      <c r="D4" s="48"/>
      <c r="E4" s="48"/>
    </row>
    <row r="5" spans="3:5" ht="18.75">
      <c r="C5" s="48" t="s">
        <v>267</v>
      </c>
      <c r="D5" s="48"/>
      <c r="E5" s="48"/>
    </row>
    <row r="6" spans="3:5" ht="18.75">
      <c r="C6" s="48" t="s">
        <v>68</v>
      </c>
      <c r="D6" s="48"/>
      <c r="E6" s="48"/>
    </row>
    <row r="7" spans="3:5" ht="18.75">
      <c r="C7" s="48" t="s">
        <v>268</v>
      </c>
      <c r="D7" s="48"/>
      <c r="E7" s="48"/>
    </row>
    <row r="8" spans="3:5" ht="18.75">
      <c r="C8" s="48" t="s">
        <v>269</v>
      </c>
      <c r="D8" s="48"/>
      <c r="E8" s="48"/>
    </row>
    <row r="9" spans="3:5" ht="18.75">
      <c r="C9" s="48" t="s">
        <v>270</v>
      </c>
      <c r="D9" s="48"/>
      <c r="E9" s="48"/>
    </row>
    <row r="10" spans="3:5" ht="18.75">
      <c r="C10" s="48" t="s">
        <v>271</v>
      </c>
      <c r="D10" s="48"/>
      <c r="E10" s="48"/>
    </row>
    <row r="11" spans="3:5" ht="18.75">
      <c r="C11" s="58" t="s">
        <v>299</v>
      </c>
      <c r="D11" s="58"/>
      <c r="E11" s="58"/>
    </row>
    <row r="13" spans="3:5" ht="18.75">
      <c r="C13" s="49" t="s">
        <v>272</v>
      </c>
      <c r="D13" s="49"/>
      <c r="E13" s="49"/>
    </row>
    <row r="14" spans="3:5" ht="18.75">
      <c r="C14" s="49" t="s">
        <v>67</v>
      </c>
      <c r="D14" s="49"/>
      <c r="E14" s="49"/>
    </row>
    <row r="15" spans="3:5" ht="18.75">
      <c r="C15" s="49" t="s">
        <v>68</v>
      </c>
      <c r="D15" s="49"/>
      <c r="E15" s="49"/>
    </row>
    <row r="16" spans="3:5" ht="18.75">
      <c r="C16" s="49" t="s">
        <v>69</v>
      </c>
      <c r="D16" s="49"/>
      <c r="E16" s="49"/>
    </row>
    <row r="17" spans="3:5" ht="18.75">
      <c r="C17" s="49" t="s">
        <v>68</v>
      </c>
      <c r="D17" s="49"/>
      <c r="E17" s="49"/>
    </row>
    <row r="18" spans="3:5" ht="18.75">
      <c r="C18" s="49" t="s">
        <v>252</v>
      </c>
      <c r="D18" s="49"/>
      <c r="E18" s="49"/>
    </row>
    <row r="19" spans="3:5" ht="18.75">
      <c r="C19" s="48" t="s">
        <v>253</v>
      </c>
      <c r="D19" s="48"/>
      <c r="E19" s="48"/>
    </row>
    <row r="20" spans="3:5" ht="18.75">
      <c r="C20" s="55" t="s">
        <v>264</v>
      </c>
      <c r="D20" s="55"/>
      <c r="E20" s="55"/>
    </row>
    <row r="21" ht="18.75">
      <c r="C21" s="5"/>
    </row>
    <row r="22" ht="18.75">
      <c r="E22" s="5" t="s">
        <v>70</v>
      </c>
    </row>
    <row r="24" spans="1:5" ht="40.5" customHeight="1">
      <c r="A24" s="56" t="s">
        <v>261</v>
      </c>
      <c r="B24" s="56"/>
      <c r="C24" s="56"/>
      <c r="D24" s="56"/>
      <c r="E24" s="56"/>
    </row>
    <row r="25" spans="1:5" ht="14.25" customHeight="1">
      <c r="A25" s="57"/>
      <c r="B25" s="57"/>
      <c r="C25" s="57"/>
      <c r="D25" s="57"/>
      <c r="E25" s="57"/>
    </row>
    <row r="26" spans="1:5" ht="42.75" customHeight="1">
      <c r="A26" s="52" t="s">
        <v>65</v>
      </c>
      <c r="B26" s="54" t="s">
        <v>66</v>
      </c>
      <c r="C26" s="54" t="s">
        <v>94</v>
      </c>
      <c r="D26" s="54"/>
      <c r="E26" s="54"/>
    </row>
    <row r="27" spans="1:5" ht="18.75">
      <c r="A27" s="53"/>
      <c r="B27" s="54"/>
      <c r="C27" s="24" t="s">
        <v>174</v>
      </c>
      <c r="D27" s="23" t="s">
        <v>175</v>
      </c>
      <c r="E27" s="23" t="s">
        <v>254</v>
      </c>
    </row>
    <row r="28" spans="1:5" ht="18.75">
      <c r="A28" s="16">
        <v>1</v>
      </c>
      <c r="B28" s="16">
        <v>2</v>
      </c>
      <c r="C28" s="6">
        <v>3</v>
      </c>
      <c r="D28" s="25">
        <v>4</v>
      </c>
      <c r="E28" s="25">
        <v>5</v>
      </c>
    </row>
    <row r="29" spans="1:5" ht="46.5" customHeight="1">
      <c r="A29" s="17" t="s">
        <v>10</v>
      </c>
      <c r="B29" s="18" t="s">
        <v>216</v>
      </c>
      <c r="C29" s="12">
        <f>C30+C40+C48+C59++C67+C83+C91+C102+C113</f>
        <v>63466999.99999999</v>
      </c>
      <c r="D29" s="12">
        <f>D30+D40+D48+D59++D67+D83+D91+D102+D113</f>
        <v>62785100</v>
      </c>
      <c r="E29" s="12">
        <f>E30+E40+E48+E59++E67+E83+E91+E102+E113</f>
        <v>62785100</v>
      </c>
    </row>
    <row r="30" spans="1:5" ht="18.75">
      <c r="A30" s="17" t="s">
        <v>11</v>
      </c>
      <c r="B30" s="18" t="s">
        <v>12</v>
      </c>
      <c r="C30" s="12">
        <f>C31</f>
        <v>47046334.98</v>
      </c>
      <c r="D30" s="12">
        <f>D31</f>
        <v>46328723.97</v>
      </c>
      <c r="E30" s="12">
        <f>E31</f>
        <v>46295567.85</v>
      </c>
    </row>
    <row r="31" spans="1:5" ht="18.75">
      <c r="A31" s="13" t="s">
        <v>13</v>
      </c>
      <c r="B31" s="14" t="s">
        <v>14</v>
      </c>
      <c r="C31" s="19">
        <f>C32+C34+C38+C36</f>
        <v>47046334.98</v>
      </c>
      <c r="D31" s="19">
        <f>D32+D34+D38+D36</f>
        <v>46328723.97</v>
      </c>
      <c r="E31" s="19">
        <f>E32+E34+E38+E36</f>
        <v>46295567.85</v>
      </c>
    </row>
    <row r="32" spans="1:5" ht="150.75" customHeight="1">
      <c r="A32" s="13" t="s">
        <v>100</v>
      </c>
      <c r="B32" s="10" t="s">
        <v>79</v>
      </c>
      <c r="C32" s="7">
        <v>46442534.98</v>
      </c>
      <c r="D32" s="7">
        <v>45715128.97</v>
      </c>
      <c r="E32" s="7">
        <v>45681972.85</v>
      </c>
    </row>
    <row r="33" spans="1:5" ht="153" customHeight="1">
      <c r="A33" s="22" t="s">
        <v>15</v>
      </c>
      <c r="B33" s="26" t="s">
        <v>79</v>
      </c>
      <c r="C33" s="7">
        <v>46442534.98</v>
      </c>
      <c r="D33" s="7">
        <v>45715128.97</v>
      </c>
      <c r="E33" s="7">
        <v>45681372.85</v>
      </c>
    </row>
    <row r="34" spans="1:5" ht="210" customHeight="1">
      <c r="A34" s="22" t="s">
        <v>101</v>
      </c>
      <c r="B34" s="26" t="s">
        <v>17</v>
      </c>
      <c r="C34" s="11">
        <f>C35</f>
        <v>259800</v>
      </c>
      <c r="D34" s="11">
        <f>D35</f>
        <v>269595</v>
      </c>
      <c r="E34" s="11">
        <f>E35</f>
        <v>269595</v>
      </c>
    </row>
    <row r="35" spans="1:5" ht="207" customHeight="1">
      <c r="A35" s="22" t="s">
        <v>16</v>
      </c>
      <c r="B35" s="26" t="s">
        <v>17</v>
      </c>
      <c r="C35" s="11">
        <v>259800</v>
      </c>
      <c r="D35" s="11">
        <v>269595</v>
      </c>
      <c r="E35" s="11">
        <v>269595</v>
      </c>
    </row>
    <row r="36" spans="1:5" ht="94.5" customHeight="1">
      <c r="A36" s="22" t="s">
        <v>102</v>
      </c>
      <c r="B36" s="30" t="s">
        <v>73</v>
      </c>
      <c r="C36" s="8">
        <f>C37</f>
        <v>113000</v>
      </c>
      <c r="D36" s="8">
        <f>D37</f>
        <v>113000</v>
      </c>
      <c r="E36" s="8">
        <f>E37</f>
        <v>113000</v>
      </c>
    </row>
    <row r="37" spans="1:5" ht="93.75">
      <c r="A37" s="22" t="s">
        <v>18</v>
      </c>
      <c r="B37" s="30" t="s">
        <v>73</v>
      </c>
      <c r="C37" s="8">
        <v>113000</v>
      </c>
      <c r="D37" s="8">
        <v>113000</v>
      </c>
      <c r="E37" s="8">
        <v>113000</v>
      </c>
    </row>
    <row r="38" spans="1:5" ht="186.75" customHeight="1">
      <c r="A38" s="22" t="s">
        <v>103</v>
      </c>
      <c r="B38" s="26" t="s">
        <v>173</v>
      </c>
      <c r="C38" s="8">
        <f>C39</f>
        <v>231000</v>
      </c>
      <c r="D38" s="8">
        <f>D39</f>
        <v>231000</v>
      </c>
      <c r="E38" s="8">
        <f>E39</f>
        <v>231000</v>
      </c>
    </row>
    <row r="39" spans="1:5" ht="186.75" customHeight="1">
      <c r="A39" s="22" t="s">
        <v>19</v>
      </c>
      <c r="B39" s="26" t="s">
        <v>173</v>
      </c>
      <c r="C39" s="8">
        <v>231000</v>
      </c>
      <c r="D39" s="8">
        <v>231000</v>
      </c>
      <c r="E39" s="8">
        <v>231000</v>
      </c>
    </row>
    <row r="40" spans="1:5" s="9" customFormat="1" ht="78" customHeight="1">
      <c r="A40" s="36" t="s">
        <v>71</v>
      </c>
      <c r="B40" s="37" t="s">
        <v>80</v>
      </c>
      <c r="C40" s="21">
        <f>C41</f>
        <v>4341449</v>
      </c>
      <c r="D40" s="21">
        <f>D41</f>
        <v>4360552</v>
      </c>
      <c r="E40" s="21">
        <f>E41</f>
        <v>4364476</v>
      </c>
    </row>
    <row r="41" spans="1:5" ht="56.25">
      <c r="A41" s="38" t="s">
        <v>72</v>
      </c>
      <c r="B41" s="39" t="s">
        <v>81</v>
      </c>
      <c r="C41" s="8">
        <f>C42+C44+C46</f>
        <v>4341449</v>
      </c>
      <c r="D41" s="8">
        <f>D42+D44+D46</f>
        <v>4360552</v>
      </c>
      <c r="E41" s="8">
        <f>E42+E44+E46</f>
        <v>4364476</v>
      </c>
    </row>
    <row r="42" spans="1:5" ht="131.25" customHeight="1">
      <c r="A42" s="38" t="s">
        <v>106</v>
      </c>
      <c r="B42" s="26" t="s">
        <v>82</v>
      </c>
      <c r="C42" s="8">
        <f>C43</f>
        <v>1506750</v>
      </c>
      <c r="D42" s="8">
        <f>D43</f>
        <v>1513380</v>
      </c>
      <c r="E42" s="8">
        <f>E43</f>
        <v>1514742</v>
      </c>
    </row>
    <row r="43" spans="1:5" ht="131.25" customHeight="1">
      <c r="A43" s="38" t="s">
        <v>143</v>
      </c>
      <c r="B43" s="26" t="s">
        <v>82</v>
      </c>
      <c r="C43" s="8">
        <v>1506750</v>
      </c>
      <c r="D43" s="8">
        <v>1513380</v>
      </c>
      <c r="E43" s="8">
        <v>1514742</v>
      </c>
    </row>
    <row r="44" spans="1:5" ht="168" customHeight="1">
      <c r="A44" s="38" t="s">
        <v>105</v>
      </c>
      <c r="B44" s="26" t="s">
        <v>83</v>
      </c>
      <c r="C44" s="8">
        <f>C45</f>
        <v>18081</v>
      </c>
      <c r="D44" s="8">
        <f>D45</f>
        <v>18161</v>
      </c>
      <c r="E44" s="8">
        <f>E45</f>
        <v>18177</v>
      </c>
    </row>
    <row r="45" spans="1:5" ht="168" customHeight="1">
      <c r="A45" s="38" t="s">
        <v>144</v>
      </c>
      <c r="B45" s="26" t="s">
        <v>83</v>
      </c>
      <c r="C45" s="8">
        <v>18081</v>
      </c>
      <c r="D45" s="8">
        <v>18161</v>
      </c>
      <c r="E45" s="8">
        <v>18177</v>
      </c>
    </row>
    <row r="46" spans="1:5" ht="150">
      <c r="A46" s="38" t="s">
        <v>104</v>
      </c>
      <c r="B46" s="26" t="s">
        <v>84</v>
      </c>
      <c r="C46" s="8">
        <f>C47</f>
        <v>2816618</v>
      </c>
      <c r="D46" s="8">
        <f>D47</f>
        <v>2829011</v>
      </c>
      <c r="E46" s="8">
        <f>E47</f>
        <v>2831557</v>
      </c>
    </row>
    <row r="47" spans="1:5" ht="150">
      <c r="A47" s="38" t="s">
        <v>145</v>
      </c>
      <c r="B47" s="26" t="s">
        <v>84</v>
      </c>
      <c r="C47" s="8">
        <v>2816618</v>
      </c>
      <c r="D47" s="8">
        <v>2829011</v>
      </c>
      <c r="E47" s="8">
        <v>2831557</v>
      </c>
    </row>
    <row r="48" spans="1:5" ht="37.5">
      <c r="A48" s="31" t="s">
        <v>20</v>
      </c>
      <c r="B48" s="32" t="s">
        <v>176</v>
      </c>
      <c r="C48" s="35">
        <f>C49+C52+C55</f>
        <v>6980000</v>
      </c>
      <c r="D48" s="35">
        <f>D49+D52+D55</f>
        <v>6992000</v>
      </c>
      <c r="E48" s="35">
        <f>E49+E52+E55</f>
        <v>7005000</v>
      </c>
    </row>
    <row r="49" spans="1:5" ht="37.5">
      <c r="A49" s="22" t="s">
        <v>74</v>
      </c>
      <c r="B49" s="30" t="s">
        <v>177</v>
      </c>
      <c r="C49" s="40">
        <f aca="true" t="shared" si="0" ref="C49:E50">C50</f>
        <v>6890000</v>
      </c>
      <c r="D49" s="40">
        <f t="shared" si="0"/>
        <v>6890000</v>
      </c>
      <c r="E49" s="40">
        <f t="shared" si="0"/>
        <v>6890000</v>
      </c>
    </row>
    <row r="50" spans="1:5" ht="37.5">
      <c r="A50" s="22" t="s">
        <v>108</v>
      </c>
      <c r="B50" s="30" t="s">
        <v>178</v>
      </c>
      <c r="C50" s="40">
        <f t="shared" si="0"/>
        <v>6890000</v>
      </c>
      <c r="D50" s="40">
        <f t="shared" si="0"/>
        <v>6890000</v>
      </c>
      <c r="E50" s="40">
        <f t="shared" si="0"/>
        <v>6890000</v>
      </c>
    </row>
    <row r="51" spans="1:5" ht="37.5">
      <c r="A51" s="22" t="s">
        <v>21</v>
      </c>
      <c r="B51" s="30" t="s">
        <v>179</v>
      </c>
      <c r="C51" s="40">
        <v>6890000</v>
      </c>
      <c r="D51" s="40">
        <v>6890000</v>
      </c>
      <c r="E51" s="40">
        <v>6890000</v>
      </c>
    </row>
    <row r="52" spans="1:5" ht="24" customHeight="1">
      <c r="A52" s="22" t="s">
        <v>75</v>
      </c>
      <c r="B52" s="30" t="s">
        <v>23</v>
      </c>
      <c r="C52" s="40">
        <f aca="true" t="shared" si="1" ref="C52:E53">C53</f>
        <v>10000</v>
      </c>
      <c r="D52" s="40">
        <f t="shared" si="1"/>
        <v>12000</v>
      </c>
      <c r="E52" s="40">
        <f t="shared" si="1"/>
        <v>15000</v>
      </c>
    </row>
    <row r="53" spans="1:5" ht="24" customHeight="1">
      <c r="A53" s="22" t="s">
        <v>119</v>
      </c>
      <c r="B53" s="30" t="s">
        <v>23</v>
      </c>
      <c r="C53" s="40">
        <f t="shared" si="1"/>
        <v>10000</v>
      </c>
      <c r="D53" s="40">
        <f t="shared" si="1"/>
        <v>12000</v>
      </c>
      <c r="E53" s="40">
        <f t="shared" si="1"/>
        <v>15000</v>
      </c>
    </row>
    <row r="54" spans="1:5" ht="24" customHeight="1">
      <c r="A54" s="22" t="s">
        <v>22</v>
      </c>
      <c r="B54" s="30" t="s">
        <v>23</v>
      </c>
      <c r="C54" s="40">
        <v>10000</v>
      </c>
      <c r="D54" s="40">
        <v>12000</v>
      </c>
      <c r="E54" s="40">
        <v>15000</v>
      </c>
    </row>
    <row r="55" spans="1:5" ht="64.5" customHeight="1">
      <c r="A55" s="22" t="s">
        <v>148</v>
      </c>
      <c r="B55" s="39" t="s">
        <v>149</v>
      </c>
      <c r="C55" s="40">
        <f aca="true" t="shared" si="2" ref="C55:E56">C56</f>
        <v>80000</v>
      </c>
      <c r="D55" s="40">
        <f t="shared" si="2"/>
        <v>90000</v>
      </c>
      <c r="E55" s="40">
        <f t="shared" si="2"/>
        <v>100000</v>
      </c>
    </row>
    <row r="56" spans="1:5" ht="82.5" customHeight="1">
      <c r="A56" s="22" t="s">
        <v>171</v>
      </c>
      <c r="B56" s="39" t="s">
        <v>180</v>
      </c>
      <c r="C56" s="40">
        <f t="shared" si="2"/>
        <v>80000</v>
      </c>
      <c r="D56" s="40">
        <f t="shared" si="2"/>
        <v>90000</v>
      </c>
      <c r="E56" s="40">
        <f t="shared" si="2"/>
        <v>100000</v>
      </c>
    </row>
    <row r="57" spans="1:5" ht="81" customHeight="1">
      <c r="A57" s="22" t="s">
        <v>172</v>
      </c>
      <c r="B57" s="39" t="s">
        <v>181</v>
      </c>
      <c r="C57" s="40">
        <v>80000</v>
      </c>
      <c r="D57" s="40">
        <v>90000</v>
      </c>
      <c r="E57" s="40">
        <v>100000</v>
      </c>
    </row>
    <row r="58" spans="1:5" ht="24" customHeight="1" hidden="1">
      <c r="A58" s="31" t="s">
        <v>150</v>
      </c>
      <c r="B58" s="32" t="s">
        <v>151</v>
      </c>
      <c r="C58" s="35">
        <v>0</v>
      </c>
      <c r="D58" s="35">
        <v>0</v>
      </c>
      <c r="E58" s="35">
        <v>0</v>
      </c>
    </row>
    <row r="59" spans="1:5" ht="24.75" customHeight="1">
      <c r="A59" s="31" t="s">
        <v>24</v>
      </c>
      <c r="B59" s="32" t="s">
        <v>182</v>
      </c>
      <c r="C59" s="35">
        <f>C62+C65</f>
        <v>1110000</v>
      </c>
      <c r="D59" s="35">
        <f>D62+D65</f>
        <v>1110000</v>
      </c>
      <c r="E59" s="35">
        <f>E62+E65</f>
        <v>1110000</v>
      </c>
    </row>
    <row r="60" spans="1:5" ht="63.75" customHeight="1">
      <c r="A60" s="22" t="s">
        <v>107</v>
      </c>
      <c r="B60" s="30" t="s">
        <v>183</v>
      </c>
      <c r="C60" s="11">
        <f aca="true" t="shared" si="3" ref="C60:E61">C61</f>
        <v>1100000</v>
      </c>
      <c r="D60" s="11">
        <f t="shared" si="3"/>
        <v>1100000</v>
      </c>
      <c r="E60" s="11">
        <f t="shared" si="3"/>
        <v>1100000</v>
      </c>
    </row>
    <row r="61" spans="1:5" ht="102.75" customHeight="1">
      <c r="A61" s="22" t="s">
        <v>109</v>
      </c>
      <c r="B61" s="26" t="s">
        <v>184</v>
      </c>
      <c r="C61" s="11">
        <f t="shared" si="3"/>
        <v>1100000</v>
      </c>
      <c r="D61" s="11">
        <f t="shared" si="3"/>
        <v>1100000</v>
      </c>
      <c r="E61" s="11">
        <f t="shared" si="3"/>
        <v>1100000</v>
      </c>
    </row>
    <row r="62" spans="1:5" ht="105" customHeight="1">
      <c r="A62" s="22" t="s">
        <v>25</v>
      </c>
      <c r="B62" s="26" t="s">
        <v>185</v>
      </c>
      <c r="C62" s="11">
        <v>1100000</v>
      </c>
      <c r="D62" s="11">
        <v>1100000</v>
      </c>
      <c r="E62" s="11">
        <v>1100000</v>
      </c>
    </row>
    <row r="63" spans="1:5" ht="75">
      <c r="A63" s="22" t="s">
        <v>26</v>
      </c>
      <c r="B63" s="30" t="s">
        <v>85</v>
      </c>
      <c r="C63" s="8">
        <f aca="true" t="shared" si="4" ref="C63:E64">C64</f>
        <v>10000</v>
      </c>
      <c r="D63" s="8">
        <f t="shared" si="4"/>
        <v>10000</v>
      </c>
      <c r="E63" s="8">
        <f t="shared" si="4"/>
        <v>10000</v>
      </c>
    </row>
    <row r="64" spans="1:5" ht="56.25">
      <c r="A64" s="22" t="s">
        <v>110</v>
      </c>
      <c r="B64" s="26" t="s">
        <v>124</v>
      </c>
      <c r="C64" s="8">
        <f t="shared" si="4"/>
        <v>10000</v>
      </c>
      <c r="D64" s="8">
        <f t="shared" si="4"/>
        <v>10000</v>
      </c>
      <c r="E64" s="8">
        <f t="shared" si="4"/>
        <v>10000</v>
      </c>
    </row>
    <row r="65" spans="1:5" ht="56.25" customHeight="1">
      <c r="A65" s="22" t="s">
        <v>146</v>
      </c>
      <c r="B65" s="26" t="s">
        <v>124</v>
      </c>
      <c r="C65" s="8">
        <v>10000</v>
      </c>
      <c r="D65" s="41">
        <v>10000</v>
      </c>
      <c r="E65" s="41">
        <v>10000</v>
      </c>
    </row>
    <row r="66" spans="1:5" ht="99.75" customHeight="1" hidden="1">
      <c r="A66" s="31" t="s">
        <v>152</v>
      </c>
      <c r="B66" s="33" t="s">
        <v>153</v>
      </c>
      <c r="C66" s="21">
        <v>0</v>
      </c>
      <c r="D66" s="21">
        <v>0</v>
      </c>
      <c r="E66" s="21">
        <v>0</v>
      </c>
    </row>
    <row r="67" spans="1:8" ht="96.75" customHeight="1">
      <c r="A67" s="31" t="s">
        <v>27</v>
      </c>
      <c r="B67" s="32" t="s">
        <v>186</v>
      </c>
      <c r="C67" s="35">
        <f>C71+C68</f>
        <v>1151482.55</v>
      </c>
      <c r="D67" s="35">
        <f>D71+D68</f>
        <v>1129103.88</v>
      </c>
      <c r="E67" s="35">
        <f>E71+E68</f>
        <v>1117000</v>
      </c>
      <c r="F67" s="27"/>
      <c r="G67" s="27"/>
      <c r="H67" s="27"/>
    </row>
    <row r="68" spans="1:8" ht="69.75" customHeight="1">
      <c r="A68" s="22" t="s">
        <v>217</v>
      </c>
      <c r="B68" s="30" t="s">
        <v>219</v>
      </c>
      <c r="C68" s="40">
        <f aca="true" t="shared" si="5" ref="C68:E69">C69</f>
        <v>34482.55</v>
      </c>
      <c r="D68" s="40">
        <f t="shared" si="5"/>
        <v>12103.88</v>
      </c>
      <c r="E68" s="40">
        <f t="shared" si="5"/>
        <v>0</v>
      </c>
      <c r="F68" s="27"/>
      <c r="G68" s="27"/>
      <c r="H68" s="27"/>
    </row>
    <row r="69" spans="1:8" ht="87.75" customHeight="1">
      <c r="A69" s="22" t="s">
        <v>218</v>
      </c>
      <c r="B69" s="30" t="s">
        <v>220</v>
      </c>
      <c r="C69" s="40">
        <f t="shared" si="5"/>
        <v>34482.55</v>
      </c>
      <c r="D69" s="40">
        <f t="shared" si="5"/>
        <v>12103.88</v>
      </c>
      <c r="E69" s="40">
        <f t="shared" si="5"/>
        <v>0</v>
      </c>
      <c r="F69" s="27"/>
      <c r="G69" s="27"/>
      <c r="H69" s="27"/>
    </row>
    <row r="70" spans="1:8" ht="84.75" customHeight="1">
      <c r="A70" s="22" t="s">
        <v>221</v>
      </c>
      <c r="B70" s="30" t="s">
        <v>220</v>
      </c>
      <c r="C70" s="40">
        <v>34482.55</v>
      </c>
      <c r="D70" s="40">
        <v>12103.88</v>
      </c>
      <c r="E70" s="40">
        <v>0</v>
      </c>
      <c r="F70" s="27"/>
      <c r="G70" s="27"/>
      <c r="H70" s="27"/>
    </row>
    <row r="71" spans="1:5" ht="177.75" customHeight="1">
      <c r="A71" s="22" t="s">
        <v>28</v>
      </c>
      <c r="B71" s="26" t="s">
        <v>260</v>
      </c>
      <c r="C71" s="11">
        <f>C72+C77+C80</f>
        <v>1117000</v>
      </c>
      <c r="D71" s="11">
        <f>D72+D77+D80</f>
        <v>1117000</v>
      </c>
      <c r="E71" s="11">
        <f>E72+E77+E80</f>
        <v>1117000</v>
      </c>
    </row>
    <row r="72" spans="1:5" ht="142.5" customHeight="1">
      <c r="A72" s="22" t="s">
        <v>56</v>
      </c>
      <c r="B72" s="26" t="s">
        <v>187</v>
      </c>
      <c r="C72" s="8">
        <f>C75+C73</f>
        <v>1050000</v>
      </c>
      <c r="D72" s="8">
        <f>D75+D73</f>
        <v>1050000</v>
      </c>
      <c r="E72" s="8">
        <f>E75+E73</f>
        <v>1050000</v>
      </c>
    </row>
    <row r="73" spans="1:5" ht="198.75" customHeight="1">
      <c r="A73" s="22" t="s">
        <v>222</v>
      </c>
      <c r="B73" s="26" t="s">
        <v>224</v>
      </c>
      <c r="C73" s="8">
        <f>C74</f>
        <v>150000</v>
      </c>
      <c r="D73" s="8">
        <f>D74</f>
        <v>150000</v>
      </c>
      <c r="E73" s="8">
        <f>E74</f>
        <v>150000</v>
      </c>
    </row>
    <row r="74" spans="1:5" ht="201.75" customHeight="1">
      <c r="A74" s="22" t="s">
        <v>223</v>
      </c>
      <c r="B74" s="26" t="s">
        <v>224</v>
      </c>
      <c r="C74" s="8">
        <v>150000</v>
      </c>
      <c r="D74" s="8">
        <v>150000</v>
      </c>
      <c r="E74" s="8">
        <v>150000</v>
      </c>
    </row>
    <row r="75" spans="1:5" ht="160.5" customHeight="1">
      <c r="A75" s="22" t="s">
        <v>132</v>
      </c>
      <c r="B75" s="42" t="s">
        <v>188</v>
      </c>
      <c r="C75" s="8">
        <f>C76</f>
        <v>900000</v>
      </c>
      <c r="D75" s="8">
        <f>D76</f>
        <v>900000</v>
      </c>
      <c r="E75" s="8">
        <f>E76</f>
        <v>900000</v>
      </c>
    </row>
    <row r="76" spans="1:5" ht="161.25" customHeight="1">
      <c r="A76" s="22" t="s">
        <v>133</v>
      </c>
      <c r="B76" s="42" t="s">
        <v>188</v>
      </c>
      <c r="C76" s="8">
        <v>900000</v>
      </c>
      <c r="D76" s="8">
        <v>900000</v>
      </c>
      <c r="E76" s="8">
        <v>900000</v>
      </c>
    </row>
    <row r="77" spans="1:5" ht="151.5" customHeight="1">
      <c r="A77" s="22" t="s">
        <v>93</v>
      </c>
      <c r="B77" s="26" t="s">
        <v>87</v>
      </c>
      <c r="C77" s="8">
        <f>C78</f>
        <v>50000</v>
      </c>
      <c r="D77" s="8">
        <f>D78</f>
        <v>50000</v>
      </c>
      <c r="E77" s="8">
        <f>E78</f>
        <v>50000</v>
      </c>
    </row>
    <row r="78" spans="1:5" ht="151.5" customHeight="1">
      <c r="A78" s="22" t="s">
        <v>111</v>
      </c>
      <c r="B78" s="26" t="s">
        <v>88</v>
      </c>
      <c r="C78" s="8">
        <f>C79</f>
        <v>50000</v>
      </c>
      <c r="D78" s="8">
        <f>D79</f>
        <v>50000</v>
      </c>
      <c r="E78" s="8">
        <v>50000</v>
      </c>
    </row>
    <row r="79" spans="1:5" ht="151.5" customHeight="1">
      <c r="A79" s="22" t="s">
        <v>86</v>
      </c>
      <c r="B79" s="26" t="s">
        <v>88</v>
      </c>
      <c r="C79" s="8">
        <v>50000</v>
      </c>
      <c r="D79" s="8">
        <v>50000</v>
      </c>
      <c r="E79" s="8">
        <v>50000</v>
      </c>
    </row>
    <row r="80" spans="1:5" ht="156" customHeight="1">
      <c r="A80" s="22" t="s">
        <v>57</v>
      </c>
      <c r="B80" s="26" t="s">
        <v>189</v>
      </c>
      <c r="C80" s="34">
        <f aca="true" t="shared" si="6" ref="C80:E81">C81</f>
        <v>17000</v>
      </c>
      <c r="D80" s="34">
        <f t="shared" si="6"/>
        <v>17000</v>
      </c>
      <c r="E80" s="34">
        <f t="shared" si="6"/>
        <v>17000</v>
      </c>
    </row>
    <row r="81" spans="1:5" ht="131.25">
      <c r="A81" s="22" t="s">
        <v>112</v>
      </c>
      <c r="B81" s="26" t="s">
        <v>190</v>
      </c>
      <c r="C81" s="34">
        <f t="shared" si="6"/>
        <v>17000</v>
      </c>
      <c r="D81" s="34">
        <f t="shared" si="6"/>
        <v>17000</v>
      </c>
      <c r="E81" s="34">
        <f t="shared" si="6"/>
        <v>17000</v>
      </c>
    </row>
    <row r="82" spans="1:5" ht="139.5" customHeight="1">
      <c r="A82" s="22" t="s">
        <v>29</v>
      </c>
      <c r="B82" s="26" t="s">
        <v>191</v>
      </c>
      <c r="C82" s="34">
        <v>17000</v>
      </c>
      <c r="D82" s="34">
        <v>17000</v>
      </c>
      <c r="E82" s="34">
        <v>17000</v>
      </c>
    </row>
    <row r="83" spans="1:5" ht="39" customHeight="1">
      <c r="A83" s="31" t="s">
        <v>30</v>
      </c>
      <c r="B83" s="32" t="s">
        <v>76</v>
      </c>
      <c r="C83" s="35">
        <f>C84</f>
        <v>539733.47</v>
      </c>
      <c r="D83" s="35">
        <f>D84</f>
        <v>566720.15</v>
      </c>
      <c r="E83" s="35">
        <f>E84</f>
        <v>595056.15</v>
      </c>
    </row>
    <row r="84" spans="1:5" ht="37.5">
      <c r="A84" s="22" t="s">
        <v>58</v>
      </c>
      <c r="B84" s="30" t="s">
        <v>59</v>
      </c>
      <c r="C84" s="40">
        <f>C85+C87+C89</f>
        <v>539733.47</v>
      </c>
      <c r="D84" s="40">
        <f>D85+D87+D89</f>
        <v>566720.15</v>
      </c>
      <c r="E84" s="40">
        <f>E85+E87+E89</f>
        <v>595056.15</v>
      </c>
    </row>
    <row r="85" spans="1:5" ht="56.25">
      <c r="A85" s="22" t="s">
        <v>113</v>
      </c>
      <c r="B85" s="30" t="s">
        <v>32</v>
      </c>
      <c r="C85" s="40">
        <f>C86</f>
        <v>53067.67</v>
      </c>
      <c r="D85" s="40">
        <f>D86</f>
        <v>55721.05</v>
      </c>
      <c r="E85" s="40">
        <f>E86</f>
        <v>58507.1</v>
      </c>
    </row>
    <row r="86" spans="1:5" ht="56.25">
      <c r="A86" s="22" t="s">
        <v>31</v>
      </c>
      <c r="B86" s="30" t="s">
        <v>32</v>
      </c>
      <c r="C86" s="40">
        <v>53067.67</v>
      </c>
      <c r="D86" s="40">
        <v>55721.05</v>
      </c>
      <c r="E86" s="40">
        <v>58507.1</v>
      </c>
    </row>
    <row r="87" spans="1:5" ht="37.5">
      <c r="A87" s="22" t="s">
        <v>114</v>
      </c>
      <c r="B87" s="30" t="s">
        <v>60</v>
      </c>
      <c r="C87" s="11">
        <f>C88</f>
        <v>71791.1</v>
      </c>
      <c r="D87" s="11">
        <f>D88</f>
        <v>75380.66</v>
      </c>
      <c r="E87" s="11">
        <f>E88</f>
        <v>79149.69</v>
      </c>
    </row>
    <row r="88" spans="1:5" ht="37.5">
      <c r="A88" s="22" t="s">
        <v>33</v>
      </c>
      <c r="B88" s="30" t="s">
        <v>60</v>
      </c>
      <c r="C88" s="11">
        <v>71791.1</v>
      </c>
      <c r="D88" s="34">
        <v>75380.66</v>
      </c>
      <c r="E88" s="34">
        <v>79149.69</v>
      </c>
    </row>
    <row r="89" spans="1:5" ht="37.5">
      <c r="A89" s="22" t="s">
        <v>115</v>
      </c>
      <c r="B89" s="30" t="s">
        <v>35</v>
      </c>
      <c r="C89" s="11">
        <f>C90</f>
        <v>414874.7</v>
      </c>
      <c r="D89" s="11">
        <f>D90</f>
        <v>435618.44</v>
      </c>
      <c r="E89" s="11">
        <f>E90</f>
        <v>457399.36</v>
      </c>
    </row>
    <row r="90" spans="1:5" ht="37.5">
      <c r="A90" s="22" t="s">
        <v>34</v>
      </c>
      <c r="B90" s="30" t="s">
        <v>35</v>
      </c>
      <c r="C90" s="11">
        <v>414874.7</v>
      </c>
      <c r="D90" s="34">
        <v>435618.44</v>
      </c>
      <c r="E90" s="34">
        <v>457399.36</v>
      </c>
    </row>
    <row r="91" spans="1:5" ht="75">
      <c r="A91" s="31" t="s">
        <v>36</v>
      </c>
      <c r="B91" s="33" t="s">
        <v>154</v>
      </c>
      <c r="C91" s="35">
        <f>C92+C97</f>
        <v>1447000</v>
      </c>
      <c r="D91" s="35">
        <f>D92+D97</f>
        <v>1447000</v>
      </c>
      <c r="E91" s="35">
        <f>E92+E97</f>
        <v>1447000</v>
      </c>
    </row>
    <row r="92" spans="1:5" ht="37.5">
      <c r="A92" s="22" t="s">
        <v>61</v>
      </c>
      <c r="B92" s="26" t="s">
        <v>125</v>
      </c>
      <c r="C92" s="40">
        <f aca="true" t="shared" si="7" ref="C92:E93">C93</f>
        <v>1413000</v>
      </c>
      <c r="D92" s="40">
        <f t="shared" si="7"/>
        <v>1413000</v>
      </c>
      <c r="E92" s="40">
        <f t="shared" si="7"/>
        <v>1413000</v>
      </c>
    </row>
    <row r="93" spans="1:5" ht="37.5">
      <c r="A93" s="22" t="s">
        <v>62</v>
      </c>
      <c r="B93" s="26" t="s">
        <v>126</v>
      </c>
      <c r="C93" s="40">
        <f t="shared" si="7"/>
        <v>1413000</v>
      </c>
      <c r="D93" s="40">
        <f t="shared" si="7"/>
        <v>1413000</v>
      </c>
      <c r="E93" s="40">
        <f t="shared" si="7"/>
        <v>1413000</v>
      </c>
    </row>
    <row r="94" spans="1:5" ht="59.25" customHeight="1">
      <c r="A94" s="22" t="s">
        <v>37</v>
      </c>
      <c r="B94" s="26" t="s">
        <v>38</v>
      </c>
      <c r="C94" s="40">
        <f>SUM(C95:C96)</f>
        <v>1413000</v>
      </c>
      <c r="D94" s="40">
        <f>SUM(D95:D96)</f>
        <v>1413000</v>
      </c>
      <c r="E94" s="40">
        <f>SUM(E95:E96)</f>
        <v>1413000</v>
      </c>
    </row>
    <row r="95" spans="1:5" ht="57.75" customHeight="1">
      <c r="A95" s="22" t="s">
        <v>39</v>
      </c>
      <c r="B95" s="26" t="s">
        <v>147</v>
      </c>
      <c r="C95" s="8">
        <v>13000</v>
      </c>
      <c r="D95" s="34">
        <v>13000</v>
      </c>
      <c r="E95" s="34">
        <v>13000</v>
      </c>
    </row>
    <row r="96" spans="1:5" ht="56.25" customHeight="1">
      <c r="A96" s="22" t="s">
        <v>40</v>
      </c>
      <c r="B96" s="26" t="s">
        <v>41</v>
      </c>
      <c r="C96" s="8">
        <v>1400000</v>
      </c>
      <c r="D96" s="8">
        <v>1400000</v>
      </c>
      <c r="E96" s="8">
        <v>1400000</v>
      </c>
    </row>
    <row r="97" spans="1:5" ht="45" customHeight="1">
      <c r="A97" s="22" t="s">
        <v>120</v>
      </c>
      <c r="B97" s="30" t="s">
        <v>155</v>
      </c>
      <c r="C97" s="8">
        <f aca="true" t="shared" si="8" ref="C97:E98">C98</f>
        <v>34000</v>
      </c>
      <c r="D97" s="8">
        <f t="shared" si="8"/>
        <v>34000</v>
      </c>
      <c r="E97" s="8">
        <f t="shared" si="8"/>
        <v>34000</v>
      </c>
    </row>
    <row r="98" spans="1:5" ht="43.5" customHeight="1">
      <c r="A98" s="43" t="s">
        <v>121</v>
      </c>
      <c r="B98" s="30" t="s">
        <v>156</v>
      </c>
      <c r="C98" s="8">
        <f t="shared" si="8"/>
        <v>34000</v>
      </c>
      <c r="D98" s="8">
        <f t="shared" si="8"/>
        <v>34000</v>
      </c>
      <c r="E98" s="8">
        <f t="shared" si="8"/>
        <v>34000</v>
      </c>
    </row>
    <row r="99" spans="1:5" ht="53.25" customHeight="1">
      <c r="A99" s="43" t="s">
        <v>122</v>
      </c>
      <c r="B99" s="30" t="s">
        <v>157</v>
      </c>
      <c r="C99" s="8">
        <f>SUM(C100:C101)</f>
        <v>34000</v>
      </c>
      <c r="D99" s="8">
        <f>SUM(D100:D101)</f>
        <v>34000</v>
      </c>
      <c r="E99" s="8">
        <f>SUM(E100:E101)</f>
        <v>34000</v>
      </c>
    </row>
    <row r="100" spans="1:6" ht="52.5" customHeight="1">
      <c r="A100" s="43" t="s">
        <v>123</v>
      </c>
      <c r="B100" s="30" t="s">
        <v>158</v>
      </c>
      <c r="C100" s="8">
        <v>24000</v>
      </c>
      <c r="D100" s="34">
        <v>24000</v>
      </c>
      <c r="E100" s="8">
        <v>24000</v>
      </c>
      <c r="F100" s="28"/>
    </row>
    <row r="101" spans="1:5" ht="46.5" customHeight="1">
      <c r="A101" s="43" t="s">
        <v>193</v>
      </c>
      <c r="B101" s="30" t="s">
        <v>158</v>
      </c>
      <c r="C101" s="8">
        <v>10000</v>
      </c>
      <c r="D101" s="8">
        <v>10000</v>
      </c>
      <c r="E101" s="8">
        <v>10000</v>
      </c>
    </row>
    <row r="102" spans="1:5" ht="67.5" customHeight="1">
      <c r="A102" s="31" t="s">
        <v>42</v>
      </c>
      <c r="B102" s="32" t="s">
        <v>248</v>
      </c>
      <c r="C102" s="35">
        <f>C103+C107</f>
        <v>350000</v>
      </c>
      <c r="D102" s="35">
        <f>D103+D107</f>
        <v>350000</v>
      </c>
      <c r="E102" s="35">
        <f>E103+E107</f>
        <v>350000</v>
      </c>
    </row>
    <row r="103" spans="1:5" ht="160.5" customHeight="1">
      <c r="A103" s="22" t="s">
        <v>43</v>
      </c>
      <c r="B103" s="26" t="s">
        <v>247</v>
      </c>
      <c r="C103" s="8">
        <f>C104</f>
        <v>200000</v>
      </c>
      <c r="D103" s="8">
        <f aca="true" t="shared" si="9" ref="D103:E105">D104</f>
        <v>200000</v>
      </c>
      <c r="E103" s="8">
        <f t="shared" si="9"/>
        <v>200000</v>
      </c>
    </row>
    <row r="104" spans="1:5" ht="201.75" customHeight="1">
      <c r="A104" s="22" t="s">
        <v>116</v>
      </c>
      <c r="B104" s="26" t="s">
        <v>246</v>
      </c>
      <c r="C104" s="8">
        <f>C105</f>
        <v>200000</v>
      </c>
      <c r="D104" s="8">
        <f t="shared" si="9"/>
        <v>200000</v>
      </c>
      <c r="E104" s="8">
        <f t="shared" si="9"/>
        <v>200000</v>
      </c>
    </row>
    <row r="105" spans="1:5" ht="196.5" customHeight="1">
      <c r="A105" s="22" t="s">
        <v>117</v>
      </c>
      <c r="B105" s="26" t="s">
        <v>245</v>
      </c>
      <c r="C105" s="8">
        <f>C106</f>
        <v>200000</v>
      </c>
      <c r="D105" s="8">
        <f t="shared" si="9"/>
        <v>200000</v>
      </c>
      <c r="E105" s="8">
        <f t="shared" si="9"/>
        <v>200000</v>
      </c>
    </row>
    <row r="106" spans="1:5" ht="195" customHeight="1">
      <c r="A106" s="22" t="s">
        <v>44</v>
      </c>
      <c r="B106" s="26" t="s">
        <v>249</v>
      </c>
      <c r="C106" s="8">
        <v>200000</v>
      </c>
      <c r="D106" s="8">
        <v>200000</v>
      </c>
      <c r="E106" s="8">
        <v>200000</v>
      </c>
    </row>
    <row r="107" spans="1:5" ht="88.5" customHeight="1">
      <c r="A107" s="22" t="s">
        <v>45</v>
      </c>
      <c r="B107" s="30" t="s">
        <v>244</v>
      </c>
      <c r="C107" s="11">
        <f>C108</f>
        <v>150000</v>
      </c>
      <c r="D107" s="11">
        <f>D108</f>
        <v>150000</v>
      </c>
      <c r="E107" s="11">
        <f>E108</f>
        <v>150000</v>
      </c>
    </row>
    <row r="108" spans="1:5" ht="84" customHeight="1">
      <c r="A108" s="22" t="s">
        <v>63</v>
      </c>
      <c r="B108" s="39" t="s">
        <v>243</v>
      </c>
      <c r="C108" s="11">
        <f>C111+C109</f>
        <v>150000</v>
      </c>
      <c r="D108" s="11">
        <f>D111+D109</f>
        <v>150000</v>
      </c>
      <c r="E108" s="11">
        <f>E111+E109</f>
        <v>150000</v>
      </c>
    </row>
    <row r="109" spans="1:5" ht="145.5" customHeight="1">
      <c r="A109" s="22" t="s">
        <v>225</v>
      </c>
      <c r="B109" s="30" t="s">
        <v>226</v>
      </c>
      <c r="C109" s="11">
        <f>C110</f>
        <v>50000</v>
      </c>
      <c r="D109" s="11">
        <f>D110</f>
        <v>50000</v>
      </c>
      <c r="E109" s="11">
        <f>E110</f>
        <v>50000</v>
      </c>
    </row>
    <row r="110" spans="1:5" ht="140.25" customHeight="1">
      <c r="A110" s="22" t="s">
        <v>227</v>
      </c>
      <c r="B110" s="30" t="s">
        <v>226</v>
      </c>
      <c r="C110" s="11">
        <v>50000</v>
      </c>
      <c r="D110" s="11">
        <v>50000</v>
      </c>
      <c r="E110" s="11">
        <v>50000</v>
      </c>
    </row>
    <row r="111" spans="1:5" ht="102.75" customHeight="1">
      <c r="A111" s="44" t="s">
        <v>135</v>
      </c>
      <c r="B111" s="39" t="s">
        <v>192</v>
      </c>
      <c r="C111" s="11">
        <f>C112</f>
        <v>100000</v>
      </c>
      <c r="D111" s="11">
        <f>D112</f>
        <v>100000</v>
      </c>
      <c r="E111" s="11">
        <f>E112</f>
        <v>100000</v>
      </c>
    </row>
    <row r="112" spans="1:5" ht="102.75" customHeight="1">
      <c r="A112" s="44" t="s">
        <v>134</v>
      </c>
      <c r="B112" s="39" t="s">
        <v>192</v>
      </c>
      <c r="C112" s="11">
        <v>100000</v>
      </c>
      <c r="D112" s="41">
        <v>100000</v>
      </c>
      <c r="E112" s="41">
        <v>100000</v>
      </c>
    </row>
    <row r="113" spans="1:5" ht="37.5">
      <c r="A113" s="31" t="s">
        <v>46</v>
      </c>
      <c r="B113" s="32" t="s">
        <v>159</v>
      </c>
      <c r="C113" s="35">
        <f>C114+C120+C130+C128+C117+C125</f>
        <v>501000</v>
      </c>
      <c r="D113" s="35">
        <f>D114+D120+D130+D128+D117+D125</f>
        <v>501000</v>
      </c>
      <c r="E113" s="35">
        <f>E114+E120+E130+E128+E117+E125</f>
        <v>501000</v>
      </c>
    </row>
    <row r="114" spans="1:5" ht="56.25">
      <c r="A114" s="22" t="s">
        <v>47</v>
      </c>
      <c r="B114" s="30" t="s">
        <v>8</v>
      </c>
      <c r="C114" s="8">
        <f aca="true" t="shared" si="10" ref="C114:E115">C115</f>
        <v>10000</v>
      </c>
      <c r="D114" s="8">
        <f t="shared" si="10"/>
        <v>10000</v>
      </c>
      <c r="E114" s="8">
        <f t="shared" si="10"/>
        <v>10000</v>
      </c>
    </row>
    <row r="115" spans="1:5" ht="159.75" customHeight="1">
      <c r="A115" s="22" t="s">
        <v>118</v>
      </c>
      <c r="B115" s="46" t="s">
        <v>242</v>
      </c>
      <c r="C115" s="8">
        <f t="shared" si="10"/>
        <v>10000</v>
      </c>
      <c r="D115" s="8">
        <f t="shared" si="10"/>
        <v>10000</v>
      </c>
      <c r="E115" s="8">
        <f t="shared" si="10"/>
        <v>10000</v>
      </c>
    </row>
    <row r="116" spans="1:5" ht="164.25" customHeight="1">
      <c r="A116" s="22" t="s">
        <v>89</v>
      </c>
      <c r="B116" s="46" t="s">
        <v>242</v>
      </c>
      <c r="C116" s="47">
        <v>10000</v>
      </c>
      <c r="D116" s="47">
        <v>10000</v>
      </c>
      <c r="E116" s="47">
        <v>10000</v>
      </c>
    </row>
    <row r="117" spans="1:5" ht="131.25" customHeight="1">
      <c r="A117" s="22" t="s">
        <v>137</v>
      </c>
      <c r="B117" s="30" t="s">
        <v>136</v>
      </c>
      <c r="C117" s="8">
        <f aca="true" t="shared" si="11" ref="C117:E118">C118</f>
        <v>0</v>
      </c>
      <c r="D117" s="8">
        <f t="shared" si="11"/>
        <v>0</v>
      </c>
      <c r="E117" s="8">
        <f t="shared" si="11"/>
        <v>0</v>
      </c>
    </row>
    <row r="118" spans="1:5" ht="95.25" customHeight="1">
      <c r="A118" s="22" t="s">
        <v>139</v>
      </c>
      <c r="B118" s="30" t="s">
        <v>138</v>
      </c>
      <c r="C118" s="8">
        <f t="shared" si="11"/>
        <v>0</v>
      </c>
      <c r="D118" s="8">
        <f t="shared" si="11"/>
        <v>0</v>
      </c>
      <c r="E118" s="8">
        <f t="shared" si="11"/>
        <v>0</v>
      </c>
    </row>
    <row r="119" spans="1:5" ht="93.75" customHeight="1">
      <c r="A119" s="22" t="s">
        <v>140</v>
      </c>
      <c r="B119" s="30" t="s">
        <v>138</v>
      </c>
      <c r="C119" s="8">
        <v>0</v>
      </c>
      <c r="D119" s="8">
        <v>0</v>
      </c>
      <c r="E119" s="8">
        <v>0</v>
      </c>
    </row>
    <row r="120" spans="1:5" ht="243.75" customHeight="1">
      <c r="A120" s="22" t="s">
        <v>48</v>
      </c>
      <c r="B120" s="26" t="s">
        <v>78</v>
      </c>
      <c r="C120" s="40">
        <f>C123+C121</f>
        <v>48000</v>
      </c>
      <c r="D120" s="40">
        <f>D123+D121</f>
        <v>48000</v>
      </c>
      <c r="E120" s="40">
        <f>E123+E121</f>
        <v>48000</v>
      </c>
    </row>
    <row r="121" spans="1:5" ht="78.75" customHeight="1">
      <c r="A121" s="22" t="s">
        <v>160</v>
      </c>
      <c r="B121" s="39" t="s">
        <v>161</v>
      </c>
      <c r="C121" s="40">
        <f>C122</f>
        <v>3000</v>
      </c>
      <c r="D121" s="40">
        <f>D122</f>
        <v>3000</v>
      </c>
      <c r="E121" s="40">
        <f>E122</f>
        <v>3000</v>
      </c>
    </row>
    <row r="122" spans="1:5" ht="81.75" customHeight="1">
      <c r="A122" s="22" t="s">
        <v>162</v>
      </c>
      <c r="B122" s="39" t="s">
        <v>161</v>
      </c>
      <c r="C122" s="40">
        <v>3000</v>
      </c>
      <c r="D122" s="40">
        <v>3000</v>
      </c>
      <c r="E122" s="40">
        <v>3000</v>
      </c>
    </row>
    <row r="123" spans="1:5" ht="39" customHeight="1">
      <c r="A123" s="22" t="s">
        <v>49</v>
      </c>
      <c r="B123" s="30" t="s">
        <v>9</v>
      </c>
      <c r="C123" s="40">
        <f>C124</f>
        <v>45000</v>
      </c>
      <c r="D123" s="40">
        <f>D124</f>
        <v>45000</v>
      </c>
      <c r="E123" s="40">
        <f>E124</f>
        <v>45000</v>
      </c>
    </row>
    <row r="124" spans="1:5" ht="38.25" customHeight="1">
      <c r="A124" s="22" t="s">
        <v>50</v>
      </c>
      <c r="B124" s="30" t="s">
        <v>9</v>
      </c>
      <c r="C124" s="40">
        <v>45000</v>
      </c>
      <c r="D124" s="40">
        <v>45000</v>
      </c>
      <c r="E124" s="40">
        <v>45000</v>
      </c>
    </row>
    <row r="125" spans="1:5" ht="123" customHeight="1">
      <c r="A125" s="22" t="s">
        <v>228</v>
      </c>
      <c r="B125" s="30" t="s">
        <v>230</v>
      </c>
      <c r="C125" s="40">
        <f aca="true" t="shared" si="12" ref="C125:E126">C126</f>
        <v>3000</v>
      </c>
      <c r="D125" s="40">
        <f t="shared" si="12"/>
        <v>3000</v>
      </c>
      <c r="E125" s="40">
        <f t="shared" si="12"/>
        <v>3000</v>
      </c>
    </row>
    <row r="126" spans="1:5" ht="149.25" customHeight="1">
      <c r="A126" s="22" t="s">
        <v>229</v>
      </c>
      <c r="B126" s="30" t="s">
        <v>231</v>
      </c>
      <c r="C126" s="40">
        <f t="shared" si="12"/>
        <v>3000</v>
      </c>
      <c r="D126" s="40">
        <f t="shared" si="12"/>
        <v>3000</v>
      </c>
      <c r="E126" s="40">
        <f t="shared" si="12"/>
        <v>3000</v>
      </c>
    </row>
    <row r="127" spans="1:5" ht="149.25" customHeight="1">
      <c r="A127" s="22" t="s">
        <v>232</v>
      </c>
      <c r="B127" s="30" t="s">
        <v>231</v>
      </c>
      <c r="C127" s="40">
        <v>3000</v>
      </c>
      <c r="D127" s="40">
        <v>3000</v>
      </c>
      <c r="E127" s="40">
        <v>3000</v>
      </c>
    </row>
    <row r="128" spans="1:5" ht="136.5" customHeight="1">
      <c r="A128" s="22" t="s">
        <v>90</v>
      </c>
      <c r="B128" s="30" t="s">
        <v>91</v>
      </c>
      <c r="C128" s="11">
        <f>C129</f>
        <v>10000</v>
      </c>
      <c r="D128" s="11">
        <f>D129</f>
        <v>10000</v>
      </c>
      <c r="E128" s="11">
        <f>E129</f>
        <v>10000</v>
      </c>
    </row>
    <row r="129" spans="1:5" ht="135" customHeight="1">
      <c r="A129" s="22" t="s">
        <v>92</v>
      </c>
      <c r="B129" s="30" t="s">
        <v>91</v>
      </c>
      <c r="C129" s="11">
        <v>10000</v>
      </c>
      <c r="D129" s="11">
        <v>10000</v>
      </c>
      <c r="E129" s="11">
        <v>10000</v>
      </c>
    </row>
    <row r="130" spans="1:5" ht="56.25">
      <c r="A130" s="22" t="s">
        <v>51</v>
      </c>
      <c r="B130" s="30" t="s">
        <v>163</v>
      </c>
      <c r="C130" s="40">
        <f>C131</f>
        <v>430000</v>
      </c>
      <c r="D130" s="40">
        <f>D131</f>
        <v>430000</v>
      </c>
      <c r="E130" s="40">
        <f>E131</f>
        <v>430000</v>
      </c>
    </row>
    <row r="131" spans="1:5" ht="87.75" customHeight="1">
      <c r="A131" s="22" t="s">
        <v>52</v>
      </c>
      <c r="B131" s="30" t="s">
        <v>164</v>
      </c>
      <c r="C131" s="40">
        <f>C132+C135+C136+C133+C134</f>
        <v>430000</v>
      </c>
      <c r="D131" s="40">
        <f>D132+D135+D136+D133+D134</f>
        <v>430000</v>
      </c>
      <c r="E131" s="40">
        <f>E132+E135+E136+E133+E134</f>
        <v>430000</v>
      </c>
    </row>
    <row r="132" spans="1:5" ht="84" customHeight="1">
      <c r="A132" s="22" t="s">
        <v>53</v>
      </c>
      <c r="B132" s="30" t="s">
        <v>165</v>
      </c>
      <c r="C132" s="11">
        <v>160000</v>
      </c>
      <c r="D132" s="11">
        <v>160000</v>
      </c>
      <c r="E132" s="11">
        <v>160000</v>
      </c>
    </row>
    <row r="133" spans="1:5" ht="84" customHeight="1">
      <c r="A133" s="22" t="s">
        <v>250</v>
      </c>
      <c r="B133" s="30" t="s">
        <v>165</v>
      </c>
      <c r="C133" s="11">
        <v>10000</v>
      </c>
      <c r="D133" s="11">
        <v>10000</v>
      </c>
      <c r="E133" s="11">
        <v>10000</v>
      </c>
    </row>
    <row r="134" spans="1:5" ht="84" customHeight="1">
      <c r="A134" s="22" t="s">
        <v>251</v>
      </c>
      <c r="B134" s="30" t="s">
        <v>165</v>
      </c>
      <c r="C134" s="11">
        <v>5000</v>
      </c>
      <c r="D134" s="11">
        <v>5000</v>
      </c>
      <c r="E134" s="11">
        <v>5000</v>
      </c>
    </row>
    <row r="135" spans="1:5" ht="76.5" customHeight="1">
      <c r="A135" s="22" t="s">
        <v>54</v>
      </c>
      <c r="B135" s="30" t="s">
        <v>64</v>
      </c>
      <c r="C135" s="11">
        <v>220000</v>
      </c>
      <c r="D135" s="34">
        <v>220000</v>
      </c>
      <c r="E135" s="34">
        <v>220000</v>
      </c>
    </row>
    <row r="136" spans="1:5" ht="76.5" customHeight="1">
      <c r="A136" s="22" t="s">
        <v>194</v>
      </c>
      <c r="B136" s="30" t="s">
        <v>64</v>
      </c>
      <c r="C136" s="11">
        <v>35000</v>
      </c>
      <c r="D136" s="11">
        <v>35000</v>
      </c>
      <c r="E136" s="11">
        <v>35000</v>
      </c>
    </row>
    <row r="137" spans="1:5" s="9" customFormat="1" ht="38.25" customHeight="1" hidden="1">
      <c r="A137" s="31" t="s">
        <v>141</v>
      </c>
      <c r="B137" s="32" t="s">
        <v>142</v>
      </c>
      <c r="C137" s="20">
        <v>0</v>
      </c>
      <c r="D137" s="20">
        <v>0</v>
      </c>
      <c r="E137" s="20">
        <v>0</v>
      </c>
    </row>
    <row r="138" spans="1:5" ht="32.25" customHeight="1">
      <c r="A138" s="31" t="s">
        <v>55</v>
      </c>
      <c r="B138" s="33" t="s">
        <v>241</v>
      </c>
      <c r="C138" s="21">
        <f>C139+C174+C177</f>
        <v>226713201.85</v>
      </c>
      <c r="D138" s="21">
        <f>D139+D174</f>
        <v>102092119.47</v>
      </c>
      <c r="E138" s="21">
        <f>E139+E174</f>
        <v>105485519.47</v>
      </c>
    </row>
    <row r="139" spans="1:5" ht="85.5" customHeight="1">
      <c r="A139" s="31" t="s">
        <v>77</v>
      </c>
      <c r="B139" s="33" t="s">
        <v>262</v>
      </c>
      <c r="C139" s="21">
        <f>C140+C144+C158+C170</f>
        <v>227047856.12</v>
      </c>
      <c r="D139" s="21">
        <f>D140+D144+D158</f>
        <v>102092119.47</v>
      </c>
      <c r="E139" s="21">
        <f>E140+E144+E158</f>
        <v>105485519.47</v>
      </c>
    </row>
    <row r="140" spans="1:5" ht="45.75" customHeight="1">
      <c r="A140" s="31" t="s">
        <v>195</v>
      </c>
      <c r="B140" s="32" t="s">
        <v>240</v>
      </c>
      <c r="C140" s="21">
        <f aca="true" t="shared" si="13" ref="C140:E142">C141</f>
        <v>104359500</v>
      </c>
      <c r="D140" s="21">
        <f t="shared" si="13"/>
        <v>99099900</v>
      </c>
      <c r="E140" s="21">
        <f t="shared" si="13"/>
        <v>102491500</v>
      </c>
    </row>
    <row r="141" spans="1:5" ht="42.75" customHeight="1">
      <c r="A141" s="22" t="s">
        <v>196</v>
      </c>
      <c r="B141" s="30" t="s">
        <v>166</v>
      </c>
      <c r="C141" s="8">
        <f t="shared" si="13"/>
        <v>104359500</v>
      </c>
      <c r="D141" s="8">
        <f t="shared" si="13"/>
        <v>99099900</v>
      </c>
      <c r="E141" s="8">
        <f t="shared" si="13"/>
        <v>102491500</v>
      </c>
    </row>
    <row r="142" spans="1:5" ht="63.75" customHeight="1">
      <c r="A142" s="22" t="s">
        <v>197</v>
      </c>
      <c r="B142" s="30" t="s">
        <v>167</v>
      </c>
      <c r="C142" s="8">
        <f t="shared" si="13"/>
        <v>104359500</v>
      </c>
      <c r="D142" s="8">
        <f t="shared" si="13"/>
        <v>99099900</v>
      </c>
      <c r="E142" s="8">
        <f t="shared" si="13"/>
        <v>102491500</v>
      </c>
    </row>
    <row r="143" spans="1:5" ht="68.25" customHeight="1">
      <c r="A143" s="22" t="s">
        <v>198</v>
      </c>
      <c r="B143" s="30" t="s">
        <v>167</v>
      </c>
      <c r="C143" s="8">
        <v>104359500</v>
      </c>
      <c r="D143" s="34">
        <v>99099900</v>
      </c>
      <c r="E143" s="34">
        <v>102491500</v>
      </c>
    </row>
    <row r="144" spans="1:5" s="9" customFormat="1" ht="68.25" customHeight="1">
      <c r="A144" s="31" t="s">
        <v>199</v>
      </c>
      <c r="B144" s="33" t="s">
        <v>239</v>
      </c>
      <c r="C144" s="21">
        <f>C154+C151+C145+C148</f>
        <v>10115112.43</v>
      </c>
      <c r="D144" s="21">
        <f>D154+D151+D145</f>
        <v>494080</v>
      </c>
      <c r="E144" s="21">
        <f>E154+E151+E145</f>
        <v>494080</v>
      </c>
    </row>
    <row r="145" spans="1:5" s="9" customFormat="1" ht="49.5" customHeight="1">
      <c r="A145" s="45" t="s">
        <v>273</v>
      </c>
      <c r="B145" s="39" t="s">
        <v>274</v>
      </c>
      <c r="C145" s="8">
        <f aca="true" t="shared" si="14" ref="C145:E146">C146</f>
        <v>362492.95</v>
      </c>
      <c r="D145" s="8">
        <f t="shared" si="14"/>
        <v>0</v>
      </c>
      <c r="E145" s="8">
        <f t="shared" si="14"/>
        <v>0</v>
      </c>
    </row>
    <row r="146" spans="1:5" s="9" customFormat="1" ht="68.25" customHeight="1">
      <c r="A146" s="45" t="s">
        <v>275</v>
      </c>
      <c r="B146" s="39" t="s">
        <v>276</v>
      </c>
      <c r="C146" s="8">
        <f t="shared" si="14"/>
        <v>362492.95</v>
      </c>
      <c r="D146" s="8">
        <f t="shared" si="14"/>
        <v>0</v>
      </c>
      <c r="E146" s="8">
        <f t="shared" si="14"/>
        <v>0</v>
      </c>
    </row>
    <row r="147" spans="1:5" s="9" customFormat="1" ht="68.25" customHeight="1">
      <c r="A147" s="45" t="s">
        <v>277</v>
      </c>
      <c r="B147" s="39" t="s">
        <v>276</v>
      </c>
      <c r="C147" s="8">
        <v>362492.95</v>
      </c>
      <c r="D147" s="8">
        <v>0</v>
      </c>
      <c r="E147" s="8">
        <v>0</v>
      </c>
    </row>
    <row r="148" spans="1:5" s="9" customFormat="1" ht="98.25" customHeight="1">
      <c r="A148" s="45" t="s">
        <v>281</v>
      </c>
      <c r="B148" s="39" t="s">
        <v>282</v>
      </c>
      <c r="C148" s="8">
        <f aca="true" t="shared" si="15" ref="C148:E149">C149</f>
        <v>1914021.6</v>
      </c>
      <c r="D148" s="8">
        <f t="shared" si="15"/>
        <v>0</v>
      </c>
      <c r="E148" s="8">
        <f t="shared" si="15"/>
        <v>0</v>
      </c>
    </row>
    <row r="149" spans="1:5" s="9" customFormat="1" ht="118.5" customHeight="1">
      <c r="A149" s="45" t="s">
        <v>279</v>
      </c>
      <c r="B149" s="39" t="s">
        <v>283</v>
      </c>
      <c r="C149" s="8">
        <f t="shared" si="15"/>
        <v>1914021.6</v>
      </c>
      <c r="D149" s="8">
        <f t="shared" si="15"/>
        <v>0</v>
      </c>
      <c r="E149" s="8">
        <f t="shared" si="15"/>
        <v>0</v>
      </c>
    </row>
    <row r="150" spans="1:5" s="9" customFormat="1" ht="116.25" customHeight="1">
      <c r="A150" s="45" t="s">
        <v>280</v>
      </c>
      <c r="B150" s="39" t="s">
        <v>283</v>
      </c>
      <c r="C150" s="8">
        <v>1914021.6</v>
      </c>
      <c r="D150" s="8">
        <v>0</v>
      </c>
      <c r="E150" s="8">
        <v>0</v>
      </c>
    </row>
    <row r="151" spans="1:5" s="9" customFormat="1" ht="53.25" customHeight="1">
      <c r="A151" s="45" t="s">
        <v>213</v>
      </c>
      <c r="B151" s="39" t="s">
        <v>238</v>
      </c>
      <c r="C151" s="8">
        <f aca="true" t="shared" si="16" ref="C151:E152">C152</f>
        <v>8748</v>
      </c>
      <c r="D151" s="8">
        <f t="shared" si="16"/>
        <v>8980</v>
      </c>
      <c r="E151" s="8">
        <f t="shared" si="16"/>
        <v>8980</v>
      </c>
    </row>
    <row r="152" spans="1:5" s="9" customFormat="1" ht="69" customHeight="1">
      <c r="A152" s="45" t="s">
        <v>214</v>
      </c>
      <c r="B152" s="39" t="s">
        <v>237</v>
      </c>
      <c r="C152" s="8">
        <f t="shared" si="16"/>
        <v>8748</v>
      </c>
      <c r="D152" s="8">
        <f t="shared" si="16"/>
        <v>8980</v>
      </c>
      <c r="E152" s="8">
        <f t="shared" si="16"/>
        <v>8980</v>
      </c>
    </row>
    <row r="153" spans="1:5" s="9" customFormat="1" ht="63" customHeight="1">
      <c r="A153" s="45" t="s">
        <v>215</v>
      </c>
      <c r="B153" s="39" t="s">
        <v>237</v>
      </c>
      <c r="C153" s="8">
        <f>3579+5169</f>
        <v>8748</v>
      </c>
      <c r="D153" s="8">
        <v>8980</v>
      </c>
      <c r="E153" s="8">
        <v>8980</v>
      </c>
    </row>
    <row r="154" spans="1:5" ht="38.25" customHeight="1">
      <c r="A154" s="22" t="s">
        <v>200</v>
      </c>
      <c r="B154" s="26" t="s">
        <v>236</v>
      </c>
      <c r="C154" s="8">
        <f>C155</f>
        <v>7829849.88</v>
      </c>
      <c r="D154" s="8">
        <f>D155</f>
        <v>485100</v>
      </c>
      <c r="E154" s="8">
        <f>E155</f>
        <v>485100</v>
      </c>
    </row>
    <row r="155" spans="1:5" ht="57" customHeight="1">
      <c r="A155" s="22" t="s">
        <v>201</v>
      </c>
      <c r="B155" s="26" t="s">
        <v>235</v>
      </c>
      <c r="C155" s="8">
        <f>SUM(C156:C157)</f>
        <v>7829849.88</v>
      </c>
      <c r="D155" s="8">
        <f>SUM(D156:D157)</f>
        <v>485100</v>
      </c>
      <c r="E155" s="8">
        <f>SUM(E156:E157)</f>
        <v>485100</v>
      </c>
    </row>
    <row r="156" spans="1:5" ht="48" customHeight="1">
      <c r="A156" s="22" t="s">
        <v>212</v>
      </c>
      <c r="B156" s="26" t="s">
        <v>234</v>
      </c>
      <c r="C156" s="8">
        <f>6466430-205791+593767+269000-6260639+5615861</f>
        <v>6478628</v>
      </c>
      <c r="D156" s="8">
        <v>0</v>
      </c>
      <c r="E156" s="8">
        <v>0</v>
      </c>
    </row>
    <row r="157" spans="1:5" ht="54" customHeight="1">
      <c r="A157" s="22" t="s">
        <v>202</v>
      </c>
      <c r="B157" s="26" t="s">
        <v>168</v>
      </c>
      <c r="C157" s="8">
        <f>2399121.6+221621.88+644500-1914021.6</f>
        <v>1351221.88</v>
      </c>
      <c r="D157" s="8">
        <v>485100</v>
      </c>
      <c r="E157" s="8">
        <v>485100</v>
      </c>
    </row>
    <row r="158" spans="1:5" ht="47.25" customHeight="1">
      <c r="A158" s="31" t="s">
        <v>203</v>
      </c>
      <c r="B158" s="32" t="s">
        <v>169</v>
      </c>
      <c r="C158" s="21">
        <f>C159+C167+C164</f>
        <v>112433062.69</v>
      </c>
      <c r="D158" s="21">
        <f>D159+D167+D164</f>
        <v>2498139.4699999997</v>
      </c>
      <c r="E158" s="21">
        <f>E159+E167+E164</f>
        <v>2499939.4699999997</v>
      </c>
    </row>
    <row r="159" spans="1:5" ht="58.5" customHeight="1">
      <c r="A159" s="22" t="s">
        <v>204</v>
      </c>
      <c r="B159" s="30" t="s">
        <v>127</v>
      </c>
      <c r="C159" s="8">
        <f>C160</f>
        <v>2646040.69</v>
      </c>
      <c r="D159" s="8">
        <f>D160</f>
        <v>2495239.4699999997</v>
      </c>
      <c r="E159" s="8">
        <f>E160</f>
        <v>2495239.4699999997</v>
      </c>
    </row>
    <row r="160" spans="1:5" ht="75" customHeight="1">
      <c r="A160" s="22" t="s">
        <v>205</v>
      </c>
      <c r="B160" s="30" t="s">
        <v>128</v>
      </c>
      <c r="C160" s="8">
        <f>SUM(C161:C163)</f>
        <v>2646040.69</v>
      </c>
      <c r="D160" s="8">
        <f>SUM(D161:D163)</f>
        <v>2495239.4699999997</v>
      </c>
      <c r="E160" s="8">
        <f>SUM(E161:E163)</f>
        <v>2495239.4699999997</v>
      </c>
    </row>
    <row r="161" spans="1:5" ht="82.5" customHeight="1">
      <c r="A161" s="22" t="s">
        <v>206</v>
      </c>
      <c r="B161" s="30" t="s">
        <v>170</v>
      </c>
      <c r="C161" s="8">
        <v>433235.5</v>
      </c>
      <c r="D161" s="8">
        <v>420107.5</v>
      </c>
      <c r="E161" s="8">
        <v>420107.5</v>
      </c>
    </row>
    <row r="162" spans="1:5" ht="75" customHeight="1">
      <c r="A162" s="22" t="s">
        <v>207</v>
      </c>
      <c r="B162" s="30" t="s">
        <v>128</v>
      </c>
      <c r="C162" s="8">
        <v>2088871.97</v>
      </c>
      <c r="D162" s="8">
        <v>2067631.97</v>
      </c>
      <c r="E162" s="8">
        <v>2067631.97</v>
      </c>
    </row>
    <row r="163" spans="1:5" ht="75" customHeight="1">
      <c r="A163" s="22" t="s">
        <v>208</v>
      </c>
      <c r="B163" s="30" t="s">
        <v>128</v>
      </c>
      <c r="C163" s="8">
        <v>123933.22</v>
      </c>
      <c r="D163" s="8">
        <v>7500</v>
      </c>
      <c r="E163" s="8">
        <v>7500</v>
      </c>
    </row>
    <row r="164" spans="1:5" ht="117" customHeight="1">
      <c r="A164" s="22" t="s">
        <v>255</v>
      </c>
      <c r="B164" s="30" t="s">
        <v>256</v>
      </c>
      <c r="C164" s="8">
        <f aca="true" t="shared" si="17" ref="C164:E165">C165</f>
        <v>42817</v>
      </c>
      <c r="D164" s="8">
        <f t="shared" si="17"/>
        <v>2900</v>
      </c>
      <c r="E164" s="8">
        <f t="shared" si="17"/>
        <v>4700</v>
      </c>
    </row>
    <row r="165" spans="1:5" ht="118.5" customHeight="1">
      <c r="A165" s="22" t="s">
        <v>257</v>
      </c>
      <c r="B165" s="30" t="s">
        <v>258</v>
      </c>
      <c r="C165" s="8">
        <f t="shared" si="17"/>
        <v>42817</v>
      </c>
      <c r="D165" s="8">
        <f t="shared" si="17"/>
        <v>2900</v>
      </c>
      <c r="E165" s="8">
        <f t="shared" si="17"/>
        <v>4700</v>
      </c>
    </row>
    <row r="166" spans="1:5" ht="118.5" customHeight="1">
      <c r="A166" s="22" t="s">
        <v>259</v>
      </c>
      <c r="B166" s="30" t="s">
        <v>258</v>
      </c>
      <c r="C166" s="8">
        <v>42817</v>
      </c>
      <c r="D166" s="8">
        <v>2900</v>
      </c>
      <c r="E166" s="8">
        <v>4700</v>
      </c>
    </row>
    <row r="167" spans="1:5" ht="27.75" customHeight="1">
      <c r="A167" s="22" t="s">
        <v>209</v>
      </c>
      <c r="B167" s="30" t="s">
        <v>129</v>
      </c>
      <c r="C167" s="8">
        <f aca="true" t="shared" si="18" ref="C167:E168">C168</f>
        <v>109744205</v>
      </c>
      <c r="D167" s="8">
        <f t="shared" si="18"/>
        <v>0</v>
      </c>
      <c r="E167" s="8">
        <f t="shared" si="18"/>
        <v>0</v>
      </c>
    </row>
    <row r="168" spans="1:5" ht="37.5" customHeight="1">
      <c r="A168" s="22" t="s">
        <v>210</v>
      </c>
      <c r="B168" s="30" t="s">
        <v>130</v>
      </c>
      <c r="C168" s="8">
        <f t="shared" si="18"/>
        <v>109744205</v>
      </c>
      <c r="D168" s="8">
        <f t="shared" si="18"/>
        <v>0</v>
      </c>
      <c r="E168" s="8">
        <f t="shared" si="18"/>
        <v>0</v>
      </c>
    </row>
    <row r="169" spans="1:5" ht="37.5" customHeight="1">
      <c r="A169" s="22" t="s">
        <v>211</v>
      </c>
      <c r="B169" s="30" t="s">
        <v>131</v>
      </c>
      <c r="C169" s="8">
        <f>109744205</f>
        <v>109744205</v>
      </c>
      <c r="D169" s="8">
        <v>0</v>
      </c>
      <c r="E169" s="8">
        <v>0</v>
      </c>
    </row>
    <row r="170" spans="1:5" ht="28.5" customHeight="1">
      <c r="A170" s="31" t="s">
        <v>284</v>
      </c>
      <c r="B170" s="32" t="s">
        <v>285</v>
      </c>
      <c r="C170" s="21">
        <f aca="true" t="shared" si="19" ref="C170:E172">C171</f>
        <v>140181</v>
      </c>
      <c r="D170" s="21">
        <f t="shared" si="19"/>
        <v>0</v>
      </c>
      <c r="E170" s="21">
        <f t="shared" si="19"/>
        <v>0</v>
      </c>
    </row>
    <row r="171" spans="1:5" ht="141.75" customHeight="1">
      <c r="A171" s="22" t="s">
        <v>286</v>
      </c>
      <c r="B171" s="30" t="s">
        <v>287</v>
      </c>
      <c r="C171" s="8">
        <f t="shared" si="19"/>
        <v>140181</v>
      </c>
      <c r="D171" s="8">
        <f t="shared" si="19"/>
        <v>0</v>
      </c>
      <c r="E171" s="8">
        <f t="shared" si="19"/>
        <v>0</v>
      </c>
    </row>
    <row r="172" spans="1:5" ht="137.25" customHeight="1">
      <c r="A172" s="22" t="s">
        <v>288</v>
      </c>
      <c r="B172" s="30" t="s">
        <v>289</v>
      </c>
      <c r="C172" s="8">
        <f t="shared" si="19"/>
        <v>140181</v>
      </c>
      <c r="D172" s="8">
        <f t="shared" si="19"/>
        <v>0</v>
      </c>
      <c r="E172" s="8">
        <f t="shared" si="19"/>
        <v>0</v>
      </c>
    </row>
    <row r="173" spans="1:5" ht="144" customHeight="1">
      <c r="A173" s="22" t="s">
        <v>290</v>
      </c>
      <c r="B173" s="30" t="s">
        <v>289</v>
      </c>
      <c r="C173" s="8">
        <v>140181</v>
      </c>
      <c r="D173" s="8">
        <v>0</v>
      </c>
      <c r="E173" s="8">
        <v>0</v>
      </c>
    </row>
    <row r="174" spans="1:5" s="9" customFormat="1" ht="230.25" customHeight="1">
      <c r="A174" s="31" t="s">
        <v>95</v>
      </c>
      <c r="B174" s="33" t="s">
        <v>263</v>
      </c>
      <c r="C174" s="21">
        <f aca="true" t="shared" si="20" ref="C174:E175">C175</f>
        <v>0</v>
      </c>
      <c r="D174" s="21">
        <f t="shared" si="20"/>
        <v>0</v>
      </c>
      <c r="E174" s="21">
        <f t="shared" si="20"/>
        <v>0</v>
      </c>
    </row>
    <row r="175" spans="1:5" ht="207" customHeight="1">
      <c r="A175" s="22" t="s">
        <v>96</v>
      </c>
      <c r="B175" s="26" t="s">
        <v>98</v>
      </c>
      <c r="C175" s="8">
        <f t="shared" si="20"/>
        <v>0</v>
      </c>
      <c r="D175" s="8">
        <f t="shared" si="20"/>
        <v>0</v>
      </c>
      <c r="E175" s="8">
        <f t="shared" si="20"/>
        <v>0</v>
      </c>
    </row>
    <row r="176" spans="1:5" ht="207" customHeight="1">
      <c r="A176" s="22" t="s">
        <v>97</v>
      </c>
      <c r="B176" s="26" t="s">
        <v>99</v>
      </c>
      <c r="C176" s="8">
        <v>0</v>
      </c>
      <c r="D176" s="34">
        <v>0</v>
      </c>
      <c r="E176" s="34">
        <v>0</v>
      </c>
    </row>
    <row r="177" spans="1:5" ht="115.5" customHeight="1">
      <c r="A177" s="31" t="s">
        <v>291</v>
      </c>
      <c r="B177" s="33" t="s">
        <v>298</v>
      </c>
      <c r="C177" s="21">
        <f aca="true" t="shared" si="21" ref="C177:E178">C178</f>
        <v>-334654.27</v>
      </c>
      <c r="D177" s="21">
        <f t="shared" si="21"/>
        <v>0</v>
      </c>
      <c r="E177" s="21">
        <f t="shared" si="21"/>
        <v>0</v>
      </c>
    </row>
    <row r="178" spans="1:5" ht="98.25" customHeight="1">
      <c r="A178" s="22" t="s">
        <v>292</v>
      </c>
      <c r="B178" s="26" t="s">
        <v>293</v>
      </c>
      <c r="C178" s="8">
        <f t="shared" si="21"/>
        <v>-334654.27</v>
      </c>
      <c r="D178" s="8">
        <f t="shared" si="21"/>
        <v>0</v>
      </c>
      <c r="E178" s="8">
        <f t="shared" si="21"/>
        <v>0</v>
      </c>
    </row>
    <row r="179" spans="1:5" ht="98.25" customHeight="1">
      <c r="A179" s="22" t="s">
        <v>294</v>
      </c>
      <c r="B179" s="26" t="s">
        <v>295</v>
      </c>
      <c r="C179" s="8">
        <f>C180+C181</f>
        <v>-334654.27</v>
      </c>
      <c r="D179" s="8">
        <f>D180+D181</f>
        <v>0</v>
      </c>
      <c r="E179" s="8">
        <f>E180+E181</f>
        <v>0</v>
      </c>
    </row>
    <row r="180" spans="1:5" ht="111" customHeight="1">
      <c r="A180" s="22" t="s">
        <v>297</v>
      </c>
      <c r="B180" s="26" t="s">
        <v>295</v>
      </c>
      <c r="C180" s="8">
        <v>-132332.32</v>
      </c>
      <c r="D180" s="34">
        <v>0</v>
      </c>
      <c r="E180" s="34">
        <v>0</v>
      </c>
    </row>
    <row r="181" spans="1:5" ht="105.75" customHeight="1">
      <c r="A181" s="22" t="s">
        <v>296</v>
      </c>
      <c r="B181" s="26" t="s">
        <v>295</v>
      </c>
      <c r="C181" s="8">
        <v>-202321.95</v>
      </c>
      <c r="D181" s="34">
        <v>0</v>
      </c>
      <c r="E181" s="34">
        <v>0</v>
      </c>
    </row>
    <row r="182" spans="1:5" ht="36" customHeight="1">
      <c r="A182" s="50" t="s">
        <v>233</v>
      </c>
      <c r="B182" s="51"/>
      <c r="C182" s="35">
        <f>C29+C138</f>
        <v>290180201.84999996</v>
      </c>
      <c r="D182" s="35">
        <f>D29+D138</f>
        <v>164877219.47</v>
      </c>
      <c r="E182" s="35">
        <f>E29+E138</f>
        <v>168270619.47</v>
      </c>
    </row>
    <row r="183" spans="3:5" ht="18.75">
      <c r="C183" s="5"/>
      <c r="E183" s="5" t="s">
        <v>278</v>
      </c>
    </row>
    <row r="184" ht="18.75">
      <c r="C184" s="15"/>
    </row>
    <row r="186" ht="18.75">
      <c r="C186" s="15"/>
    </row>
    <row r="187" ht="18.75">
      <c r="D187" s="29"/>
    </row>
  </sheetData>
  <sheetProtection/>
  <mergeCells count="25">
    <mergeCell ref="A182:B182"/>
    <mergeCell ref="C9:E9"/>
    <mergeCell ref="C19:E19"/>
    <mergeCell ref="A26:A27"/>
    <mergeCell ref="B26:B27"/>
    <mergeCell ref="C26:E26"/>
    <mergeCell ref="C20:E20"/>
    <mergeCell ref="A24:E24"/>
    <mergeCell ref="A25:E25"/>
    <mergeCell ref="C13:E13"/>
    <mergeCell ref="C17:E17"/>
    <mergeCell ref="C15:E15"/>
    <mergeCell ref="C14:E14"/>
    <mergeCell ref="C18:E18"/>
    <mergeCell ref="C16:E16"/>
    <mergeCell ref="C10:E10"/>
    <mergeCell ref="C11:E11"/>
    <mergeCell ref="C7:E7"/>
    <mergeCell ref="C8:E8"/>
    <mergeCell ref="C1:E1"/>
    <mergeCell ref="C2:E2"/>
    <mergeCell ref="C3:E3"/>
    <mergeCell ref="C4:E4"/>
    <mergeCell ref="C5:E5"/>
    <mergeCell ref="C6:E6"/>
  </mergeCells>
  <printOptions/>
  <pageMargins left="1.062992125984252" right="0.8661417322834646" top="0.7874015748031497" bottom="0.7874015748031497" header="0.31496062992125984" footer="0.31496062992125984"/>
  <pageSetup fitToHeight="0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2018-01-16T05:37:14Z</cp:lastPrinted>
  <dcterms:created xsi:type="dcterms:W3CDTF">2009-08-21T08:27:43Z</dcterms:created>
  <dcterms:modified xsi:type="dcterms:W3CDTF">2018-02-27T05:33:14Z</dcterms:modified>
  <cp:category/>
  <cp:version/>
  <cp:contentType/>
  <cp:contentStatus/>
</cp:coreProperties>
</file>