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880" windowHeight="1144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<sst xmlns="http://schemas.openxmlformats.org/spreadsheetml/2006/main" count="255" uniqueCount="209">
  <si>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</si>
  <si>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</si>
  <si>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</si>
  <si>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</si>
  <si>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</si>
  <si>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</si>
  <si>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</si>
  <si>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</si>
  <si>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</si>
  <si>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</si>
  <si>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</si>
  <si>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</si>
  <si>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</si>
  <si>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</si>
  <si>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</si>
  <si>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</si>
  <si>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</si>
  <si>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</si>
  <si>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</si>
  <si>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</si>
  <si>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</si>
  <si>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</si>
  <si>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</si>
  <si>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</si>
  <si>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</si>
  <si>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</si>
  <si>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</si>
  <si>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</si>
  <si>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</si>
  <si>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</si>
  <si>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</si>
  <si>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</si>
  <si>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</si>
  <si>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</si>
  <si>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</si>
  <si>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</si>
  <si>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</si>
  <si>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</si>
  <si>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</si>
  <si>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</si>
  <si>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</si>
  <si>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</si>
  <si>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</si>
  <si>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</si>
  <si>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</si>
  <si>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</si>
  <si>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</si>
  <si>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</si>
  <si>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</si>
  <si>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</si>
  <si>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</si>
  <si>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</si>
  <si>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</si>
  <si>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</si>
  <si>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</si>
  <si>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</si>
  <si>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</si>
  <si>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</si>
  <si>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</si>
  <si>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</si>
  <si>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</si>
  <si>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</si>
  <si>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</si>
  <si>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</si>
  <si>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</si>
  <si>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</si>
  <si>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</si>
  <si>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</si>
  <si>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</si>
  <si>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</si>
  <si>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</si>
  <si>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</si>
  <si>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</si>
  <si>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</si>
  <si>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</si>
  <si>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</si>
  <si>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</si>
  <si>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</si>
  <si>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</si>
  <si>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</si>
  <si>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</si>
  <si>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</si>
  <si>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</si>
  <si>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</si>
  <si>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</si>
  <si>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</si>
  <si>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</si>
  <si>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</si>
  <si>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</si>
  <si>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</si>
  <si>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</si>
  <si>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</si>
  <si>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</si>
  <si>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</si>
  <si>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</si>
  <si>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</si>
  <si>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</si>
  <si>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</si>
  <si>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</si>
  <si>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</si>
  <si>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</si>
  <si>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</si>
  <si>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</si>
  <si>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</si>
  <si>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</si>
  <si>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</si>
  <si>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</si>
  <si>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</si>
  <si>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</si>
  <si>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</si>
  <si>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</si>
  <si>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</si>
  <si>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</si>
  <si>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</si>
  <si>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</si>
  <si>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</si>
  <si>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</si>
  <si>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</si>
  <si>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</si>
  <si>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</si>
  <si>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</si>
  <si>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</si>
  <si>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</si>
  <si>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</si>
  <si>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</si>
  <si>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</si>
  <si>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</si>
  <si>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</si>
  <si>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</si>
  <si>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</si>
  <si>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</si>
  <si>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</si>
  <si>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</si>
  <si>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</si>
  <si>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</si>
  <si>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</si>
  <si>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</si>
  <si>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</si>
  <si>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</si>
  <si>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</si>
  <si>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</si>
  <si>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</si>
  <si>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</si>
  <si>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</si>
  <si>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</si>
  <si>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</si>
  <si>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</si>
  <si>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</si>
  <si>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</si>
  <si>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</si>
  <si>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</si>
  <si>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</si>
  <si>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</si>
  <si>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</si>
  <si>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</si>
  <si>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</si>
  <si>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</si>
  <si>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</si>
  <si>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</si>
  <si>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</si>
  <si>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</si>
  <si>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</si>
  <si>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</si>
  <si>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</si>
  <si>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</si>
  <si>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</si>
  <si>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</si>
  <si>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</si>
  <si>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</si>
  <si>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</si>
  <si>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</si>
  <si>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</si>
  <si>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</si>
  <si>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</si>
  <si>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</si>
  <si>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</si>
  <si>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</si>
  <si>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</si>
  <si>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</si>
  <si>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</si>
  <si>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</si>
  <si>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</si>
  <si>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</si>
  <si>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</si>
  <si>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</si>
  <si>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</si>
  <si>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</si>
  <si>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</si>
  <si>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</si>
  <si>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</si>
  <si>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</si>
  <si>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</si>
  <si>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</si>
  <si>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</si>
  <si>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</si>
  <si>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</si>
  <si>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</si>
  <si>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</si>
  <si>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</si>
  <si>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</si>
  <si>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</si>
  <si>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</si>
  <si>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</si>
  <si>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</si>
  <si>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</si>
  <si>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</si>
  <si>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</si>
  <si>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</si>
  <si>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от 20.07.2023 № 54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</si>
</sst>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8" t="s">
        <v>186</v>
      </c>
      <c r="D1" s="48"/>
      <c r="E1" s="48"/>
    </row>
    <row r="2" spans="3:5" ht="18.75">
      <c r="C2" s="48" t="s">
        <v>174</v>
      </c>
      <c r="D2" s="48"/>
      <c r="E2" s="48"/>
    </row>
    <row r="3" spans="3:5" ht="18.75">
      <c r="C3" s="48" t="s">
        <v>175</v>
      </c>
      <c r="D3" s="48"/>
      <c r="E3" s="48"/>
    </row>
    <row r="4" spans="3:5" ht="18.75">
      <c r="C4" s="48" t="s">
        <v>190</v>
      </c>
      <c r="D4" s="48"/>
      <c r="E4" s="48"/>
    </row>
    <row r="5" spans="3:5" ht="18.75">
      <c r="C5" s="48" t="s">
        <v>191</v>
      </c>
      <c r="D5" s="48"/>
      <c r="E5" s="48"/>
    </row>
    <row r="6" spans="3:5" ht="18.75">
      <c r="C6" s="48" t="s">
        <v>175</v>
      </c>
      <c r="D6" s="48"/>
      <c r="E6" s="48"/>
    </row>
    <row r="7" spans="3:5" ht="18.75">
      <c r="C7" s="48" t="s">
        <v>192</v>
      </c>
      <c r="D7" s="48"/>
      <c r="E7" s="48"/>
    </row>
    <row r="8" spans="3:5" ht="18.75">
      <c r="C8" s="48" t="s">
        <v>193</v>
      </c>
      <c r="D8" s="48"/>
      <c r="E8" s="48"/>
    </row>
    <row r="9" spans="3:5" ht="18.75">
      <c r="C9" s="48" t="s">
        <v>181</v>
      </c>
      <c r="D9" s="48"/>
      <c r="E9" s="48"/>
    </row>
    <row r="10" spans="3:5" ht="18.75">
      <c r="C10" s="48" t="s">
        <v>194</v>
      </c>
      <c r="D10" s="48"/>
      <c r="E10" s="48"/>
    </row>
    <row r="11" spans="3:5" ht="18.75">
      <c r="C11" s="49" t="s">
        <v>208</v>
      </c>
      <c r="D11" s="49"/>
      <c r="E11" s="49"/>
    </row>
    <row r="13" spans="3:5" ht="18.75">
      <c r="C13" s="48" t="s">
        <v>188</v>
      </c>
      <c r="D13" s="48"/>
      <c r="E13" s="48"/>
    </row>
    <row r="14" spans="3:5" ht="18.75">
      <c r="C14" s="48" t="s">
        <v>174</v>
      </c>
      <c r="D14" s="48"/>
      <c r="E14" s="48"/>
    </row>
    <row r="15" spans="3:5" ht="18.75">
      <c r="C15" s="48" t="s">
        <v>175</v>
      </c>
      <c r="D15" s="48"/>
      <c r="E15" s="48"/>
    </row>
    <row r="16" spans="3:5" ht="18.75">
      <c r="C16" s="48" t="s">
        <v>176</v>
      </c>
      <c r="D16" s="48"/>
      <c r="E16" s="48"/>
    </row>
    <row r="17" spans="3:5" ht="18.75">
      <c r="C17" s="48" t="s">
        <v>175</v>
      </c>
      <c r="D17" s="48"/>
      <c r="E17" s="48"/>
    </row>
    <row r="18" spans="3:5" ht="18.75">
      <c r="C18" s="48" t="s">
        <v>181</v>
      </c>
      <c r="D18" s="48"/>
      <c r="E18" s="48"/>
    </row>
    <row r="19" spans="3:5" ht="18.75">
      <c r="C19" s="48" t="s">
        <v>182</v>
      </c>
      <c r="D19" s="48"/>
      <c r="E19" s="48"/>
    </row>
    <row r="20" spans="3:5" ht="18.75">
      <c r="C20" s="49" t="s">
        <v>187</v>
      </c>
      <c r="D20" s="48"/>
      <c r="E20" s="48"/>
    </row>
    <row r="21" spans="3:5" ht="18.75">
      <c r="C21" s="41"/>
      <c r="D21" s="41"/>
      <c r="E21" s="41"/>
    </row>
    <row r="22" spans="3:5" ht="18.75">
      <c r="C22" s="48" t="s">
        <v>178</v>
      </c>
      <c r="D22" s="48"/>
      <c r="E22" s="48"/>
    </row>
    <row r="23" spans="3:5" ht="18.75">
      <c r="C23" s="41"/>
      <c r="D23" s="41"/>
      <c r="E23" s="41"/>
    </row>
    <row r="24" spans="1:5" ht="36.75" customHeight="1">
      <c r="A24" s="50" t="s">
        <v>185</v>
      </c>
      <c r="B24" s="50"/>
      <c r="C24" s="50"/>
      <c r="D24" s="50"/>
      <c r="E24" s="50"/>
    </row>
    <row r="25" spans="1:5" ht="19.5" customHeight="1">
      <c r="A25" s="51"/>
      <c r="B25" s="51"/>
      <c r="C25" s="51"/>
      <c r="D25" s="51"/>
      <c r="E25" s="51"/>
    </row>
    <row r="26" spans="1:5" ht="42.75" customHeight="1">
      <c r="A26" s="54" t="s">
        <v>177</v>
      </c>
      <c r="B26" s="56" t="s">
        <v>28</v>
      </c>
      <c r="C26" s="57" t="s">
        <v>173</v>
      </c>
      <c r="D26" s="58"/>
      <c r="E26" s="59"/>
    </row>
    <row r="27" spans="1:5" ht="34.5" customHeight="1">
      <c r="A27" s="55"/>
      <c r="B27" s="56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5</v>
      </c>
      <c r="D28" s="26">
        <v>6</v>
      </c>
      <c r="E28" s="36">
        <v>7</v>
      </c>
    </row>
    <row r="29" spans="1:5" ht="37.5">
      <c r="A29" s="13" t="s">
        <v>8</v>
      </c>
      <c r="B29" s="16" t="s">
        <v>40</v>
      </c>
      <c r="C29" s="22">
        <f>C30+C32+C34+C51+C74+C77+C79+C84+C87+C71</f>
        <v>79891860.07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61356923.690000005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f>61445610.95-67620.86-21066.4</f>
        <v>61356923.690000005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5798960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v>5798960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6890033.52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</f>
        <v>5181975.079999999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v>-35041.56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v>7000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v>1736100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1588000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v>1578000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1588000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3085150.27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3006328-16299.87+57755.87+21066.4</f>
        <v>3068850.4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v>16299.87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352373.36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</f>
        <v>352373.36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366380.73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</f>
        <v>271302.61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30000+23697.39+9864.99+31515.74</f>
        <v>95078.12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223484.26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f>200000-5343.65-39041.57</f>
        <v>155614.78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55000+5343.65+7525.83</f>
        <v>67869.48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SUM(C88:C96)</f>
        <v>230350</v>
      </c>
      <c r="D87" s="40">
        <f>SUM(D88:D96)</f>
        <v>230350</v>
      </c>
      <c r="E87" s="40">
        <f>SUM(E88:E96)</f>
        <v>230350</v>
      </c>
    </row>
    <row r="88" spans="1:5" ht="75">
      <c r="A88" s="32" t="s">
        <v>46</v>
      </c>
      <c r="B88" s="11" t="s">
        <v>62</v>
      </c>
      <c r="C88" s="9">
        <f>213350-10660</f>
        <v>202690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</f>
        <v>16660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v>11000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37.5">
      <c r="A97" s="13" t="s">
        <v>25</v>
      </c>
      <c r="B97" s="14" t="s">
        <v>44</v>
      </c>
      <c r="C97" s="15">
        <f>C98+C114+C118+C123+C127+C131+C133+C136</f>
        <v>403474489.74</v>
      </c>
      <c r="D97" s="15">
        <f>D98+D114+D118+D123+D127</f>
        <v>286378104.95000005</v>
      </c>
      <c r="E97" s="15">
        <f>E98+E114+E118+E123+E127</f>
        <v>283038086.65000004</v>
      </c>
    </row>
    <row r="98" spans="1:5" ht="93.75">
      <c r="A98" s="13" t="s">
        <v>33</v>
      </c>
      <c r="B98" s="14" t="s">
        <v>64</v>
      </c>
      <c r="C98" s="15">
        <f>C99+C100+C105+C106</f>
        <v>403397422.71000004</v>
      </c>
      <c r="D98" s="15">
        <f>D99+D100+D105+D106</f>
        <v>286378104.95000005</v>
      </c>
      <c r="E98" s="15">
        <f>E99+E100+E105+E106</f>
        <v>283038086.65000004</v>
      </c>
    </row>
    <row r="99" spans="1:5" ht="37.5">
      <c r="A99" s="42" t="s">
        <v>41</v>
      </c>
      <c r="B99" s="11" t="s">
        <v>65</v>
      </c>
      <c r="C99" s="17">
        <f>155031688.11+5038492</f>
        <v>160070180.11</v>
      </c>
      <c r="D99" s="17">
        <v>109434300</v>
      </c>
      <c r="E99" s="17">
        <v>109117800</v>
      </c>
    </row>
    <row r="100" spans="1:5" s="6" customFormat="1" ht="56.25">
      <c r="A100" s="42" t="s">
        <v>42</v>
      </c>
      <c r="B100" s="19" t="s">
        <v>66</v>
      </c>
      <c r="C100" s="17">
        <f>32475726.94+10227700+5390565.84</f>
        <v>48093992.78</v>
      </c>
      <c r="D100" s="17">
        <f>12040987.83+11983406.04</f>
        <v>24024393.869999997</v>
      </c>
      <c r="E100" s="17">
        <f>9471059.63+11983406.04</f>
        <v>21454465.67</v>
      </c>
    </row>
    <row r="101" spans="1:5" s="6" customFormat="1" ht="93.75" hidden="1">
      <c r="A101" s="42" t="s">
        <v>103</v>
      </c>
      <c r="B101" s="19" t="s">
        <v>104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2" t="s">
        <v>105</v>
      </c>
      <c r="B102" s="19" t="s">
        <v>106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107</v>
      </c>
      <c r="B103" s="19" t="s">
        <v>106</v>
      </c>
      <c r="C103" s="17">
        <v>0</v>
      </c>
      <c r="D103" s="17">
        <v>0</v>
      </c>
      <c r="E103" s="38">
        <v>0</v>
      </c>
    </row>
    <row r="104" spans="1:5" ht="37.5" hidden="1">
      <c r="A104" s="42" t="s">
        <v>115</v>
      </c>
      <c r="B104" s="19" t="s">
        <v>67</v>
      </c>
      <c r="C104" s="17">
        <v>0</v>
      </c>
      <c r="D104" s="17">
        <v>0</v>
      </c>
      <c r="E104" s="38">
        <v>0</v>
      </c>
    </row>
    <row r="105" spans="1:5" ht="37.5">
      <c r="A105" s="42" t="s">
        <v>43</v>
      </c>
      <c r="B105" s="11" t="s">
        <v>68</v>
      </c>
      <c r="C105" s="17">
        <f>141815875.25-955.48+2665987.39</f>
        <v>144480907.16</v>
      </c>
      <c r="D105" s="17">
        <v>141228625.85</v>
      </c>
      <c r="E105" s="17">
        <v>141287083.75</v>
      </c>
    </row>
    <row r="106" spans="1:5" ht="18.75">
      <c r="A106" s="21" t="s">
        <v>69</v>
      </c>
      <c r="B106" s="11" t="s">
        <v>70</v>
      </c>
      <c r="C106" s="17">
        <f>8870888+10213533.43+745321.23+30922600</f>
        <v>50752342.66</v>
      </c>
      <c r="D106" s="17">
        <f>9261488+1683976+745321.23</f>
        <v>11690785.23</v>
      </c>
      <c r="E106" s="17">
        <f>9236236+1683976-486796+745321.23</f>
        <v>11178737.23</v>
      </c>
    </row>
    <row r="107" spans="1:5" ht="131.25" hidden="1">
      <c r="A107" s="21" t="s">
        <v>71</v>
      </c>
      <c r="B107" s="11" t="s">
        <v>72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73</v>
      </c>
      <c r="B108" s="11" t="s">
        <v>74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75</v>
      </c>
      <c r="B109" s="11" t="s">
        <v>74</v>
      </c>
      <c r="C109" s="17">
        <v>0</v>
      </c>
      <c r="D109" s="17">
        <v>0</v>
      </c>
      <c r="E109" s="34"/>
    </row>
    <row r="110" spans="1:5" ht="93.75" hidden="1">
      <c r="A110" s="21" t="s">
        <v>93</v>
      </c>
      <c r="B110" s="11" t="s">
        <v>94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95</v>
      </c>
      <c r="B111" s="11" t="s">
        <v>96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97</v>
      </c>
      <c r="B112" s="11" t="s">
        <v>98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99</v>
      </c>
      <c r="B113" s="11" t="s">
        <v>98</v>
      </c>
      <c r="C113" s="17">
        <v>0</v>
      </c>
      <c r="D113" s="17">
        <v>0</v>
      </c>
      <c r="E113" s="34"/>
    </row>
    <row r="114" spans="1:5" ht="48.75" customHeight="1" hidden="1">
      <c r="A114" s="20" t="s">
        <v>76</v>
      </c>
      <c r="B114" s="16" t="s">
        <v>77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78</v>
      </c>
      <c r="B115" s="11" t="s">
        <v>79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80</v>
      </c>
      <c r="B116" s="11" t="s">
        <v>81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82</v>
      </c>
      <c r="B117" s="11" t="s">
        <v>81</v>
      </c>
      <c r="C117" s="17">
        <v>0</v>
      </c>
      <c r="D117" s="17">
        <v>0</v>
      </c>
      <c r="E117" s="34"/>
    </row>
    <row r="118" spans="1:5" ht="131.25" hidden="1">
      <c r="A118" s="20" t="s">
        <v>83</v>
      </c>
      <c r="B118" s="16" t="s">
        <v>84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85</v>
      </c>
      <c r="B119" s="11" t="s">
        <v>86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87</v>
      </c>
      <c r="B120" s="11" t="s">
        <v>88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89</v>
      </c>
      <c r="B121" s="11" t="s">
        <v>90</v>
      </c>
      <c r="C121" s="17">
        <v>0</v>
      </c>
      <c r="D121" s="17">
        <v>0</v>
      </c>
      <c r="E121" s="34"/>
    </row>
    <row r="122" spans="1:5" ht="0.75" customHeight="1" hidden="1">
      <c r="A122" s="21" t="s">
        <v>91</v>
      </c>
      <c r="B122" s="11" t="s">
        <v>92</v>
      </c>
      <c r="C122" s="17">
        <v>0</v>
      </c>
      <c r="D122" s="17">
        <v>0</v>
      </c>
      <c r="E122" s="34"/>
    </row>
    <row r="123" spans="1:5" ht="42" customHeight="1" hidden="1">
      <c r="A123" s="20" t="s">
        <v>118</v>
      </c>
      <c r="B123" s="16" t="s">
        <v>119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78</v>
      </c>
      <c r="B124" s="11" t="s">
        <v>117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80</v>
      </c>
      <c r="B125" s="11" t="s">
        <v>116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82</v>
      </c>
      <c r="B126" s="11" t="s">
        <v>116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120</v>
      </c>
      <c r="B127" s="16" t="s">
        <v>84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85</v>
      </c>
      <c r="B128" s="11" t="s">
        <v>121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87</v>
      </c>
      <c r="B129" s="11" t="s">
        <v>88</v>
      </c>
      <c r="C129" s="17">
        <f>SUM(C130:C130)</f>
        <v>0</v>
      </c>
      <c r="D129" s="17">
        <f>SUM(D130:D130)</f>
        <v>0</v>
      </c>
      <c r="E129" s="17">
        <f>SUM(E130:E130)</f>
        <v>0</v>
      </c>
    </row>
    <row r="130" spans="1:5" ht="108" customHeight="1" hidden="1">
      <c r="A130" s="21" t="s">
        <v>89</v>
      </c>
      <c r="B130" s="11" t="s">
        <v>88</v>
      </c>
      <c r="C130" s="17">
        <v>0</v>
      </c>
      <c r="D130" s="17">
        <v>0</v>
      </c>
      <c r="E130" s="38">
        <v>0</v>
      </c>
    </row>
    <row r="131" spans="1:5" ht="58.5" customHeight="1">
      <c r="A131" s="13" t="s">
        <v>76</v>
      </c>
      <c r="B131" s="16" t="s">
        <v>119</v>
      </c>
      <c r="C131" s="15">
        <f>C132</f>
        <v>81700.12</v>
      </c>
      <c r="D131" s="15">
        <f>D132</f>
        <v>0</v>
      </c>
      <c r="E131" s="15">
        <f>E132</f>
        <v>0</v>
      </c>
    </row>
    <row r="132" spans="1:5" ht="57" customHeight="1">
      <c r="A132" s="44" t="s">
        <v>78</v>
      </c>
      <c r="B132" s="11" t="s">
        <v>117</v>
      </c>
      <c r="C132" s="17">
        <f>60000+21700.12</f>
        <v>81700.12</v>
      </c>
      <c r="D132" s="17">
        <v>0</v>
      </c>
      <c r="E132" s="38">
        <v>0</v>
      </c>
    </row>
    <row r="133" spans="1:5" ht="187.5" customHeight="1">
      <c r="A133" s="13" t="s">
        <v>195</v>
      </c>
      <c r="B133" s="45" t="s">
        <v>196</v>
      </c>
      <c r="C133" s="15">
        <f aca="true" t="shared" si="13" ref="C133:E134">C134</f>
        <v>1.13</v>
      </c>
      <c r="D133" s="15">
        <f t="shared" si="13"/>
        <v>0</v>
      </c>
      <c r="E133" s="15">
        <f t="shared" si="13"/>
        <v>0</v>
      </c>
    </row>
    <row r="134" spans="1:5" ht="182.25" customHeight="1">
      <c r="A134" s="44" t="s">
        <v>197</v>
      </c>
      <c r="B134" s="31" t="s">
        <v>198</v>
      </c>
      <c r="C134" s="17">
        <f t="shared" si="13"/>
        <v>1.13</v>
      </c>
      <c r="D134" s="17">
        <f t="shared" si="13"/>
        <v>0</v>
      </c>
      <c r="E134" s="17">
        <f t="shared" si="13"/>
        <v>0</v>
      </c>
    </row>
    <row r="135" spans="1:5" ht="179.25" customHeight="1">
      <c r="A135" s="44" t="s">
        <v>199</v>
      </c>
      <c r="B135" s="31" t="s">
        <v>200</v>
      </c>
      <c r="C135" s="17">
        <v>1.13</v>
      </c>
      <c r="D135" s="17">
        <v>0</v>
      </c>
      <c r="E135" s="38">
        <v>0</v>
      </c>
    </row>
    <row r="136" spans="1:5" ht="117.75" customHeight="1">
      <c r="A136" s="13" t="s">
        <v>83</v>
      </c>
      <c r="B136" s="16" t="s">
        <v>84</v>
      </c>
      <c r="C136" s="15">
        <f>C137</f>
        <v>-4634.22</v>
      </c>
      <c r="D136" s="15">
        <f>D137</f>
        <v>0</v>
      </c>
      <c r="E136" s="15">
        <f>E137</f>
        <v>0</v>
      </c>
    </row>
    <row r="137" spans="1:5" ht="96.75" customHeight="1">
      <c r="A137" s="44" t="s">
        <v>85</v>
      </c>
      <c r="B137" s="11" t="s">
        <v>86</v>
      </c>
      <c r="C137" s="17">
        <v>-4634.22</v>
      </c>
      <c r="D137" s="17">
        <v>0</v>
      </c>
      <c r="E137" s="38">
        <v>0</v>
      </c>
    </row>
    <row r="138" spans="1:5" ht="36" customHeight="1">
      <c r="A138" s="52" t="s">
        <v>45</v>
      </c>
      <c r="B138" s="53"/>
      <c r="C138" s="22">
        <f>C29+C97</f>
        <v>483366349.81</v>
      </c>
      <c r="D138" s="40">
        <f>D29+D97</f>
        <v>365145639.86</v>
      </c>
      <c r="E138" s="40">
        <f>E29+E97</f>
        <v>362243706.32000005</v>
      </c>
    </row>
    <row r="139" spans="4:5" ht="18.75">
      <c r="D139" s="4"/>
      <c r="E139" s="4" t="s">
        <v>189</v>
      </c>
    </row>
    <row r="143" ht="18.75">
      <c r="C143" s="8"/>
    </row>
  </sheetData>
  <sheetProtection/>
  <mergeCells count="26">
    <mergeCell ref="A138:B138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2022-11-08T08:39:29Z</cp:lastPrinted>
  <dcterms:created xsi:type="dcterms:W3CDTF">2009-08-21T08:27:43Z</dcterms:created>
  <dcterms:modified xsi:type="dcterms:W3CDTF">2023-08-16T13:35:34Z</dcterms:modified>
  <cp:category/>
  <cp:version/>
  <cp:contentType/>
  <cp:contentStatus/>
</cp:coreProperties>
</file>