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880" windowHeight="1144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<sst xmlns="http://schemas.openxmlformats.org/spreadsheetml/2006/main" count="245" uniqueCount="202">
  <si>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</si>
  <si>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</si>
  <si>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</si>
  <si>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</si>
  <si>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</si>
  <si>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</si>
  <si>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</si>
  <si>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</si>
  <si>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</si>
  <si>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</si>
  <si>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</si>
  <si>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</si>
  <si>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</si>
  <si>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</si>
  <si>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</si>
  <si>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</si>
  <si>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</si>
  <si>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</si>
  <si>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</si>
  <si>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</si>
  <si>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</si>
  <si>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</si>
  <si>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</si>
  <si>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</si>
  <si>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</si>
  <si>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</si>
  <si>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</si>
  <si>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</si>
  <si>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</si>
  <si>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</si>
  <si>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</si>
  <si>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</si>
  <si>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</si>
  <si>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</si>
  <si>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</si>
  <si>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</si>
  <si>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</si>
  <si>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</si>
  <si>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</si>
  <si>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</si>
  <si>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</si>
  <si>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</si>
  <si>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</si>
  <si>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</si>
  <si>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</si>
  <si>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</si>
  <si>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</si>
  <si>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</si>
  <si>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</si>
  <si>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</si>
  <si>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</si>
  <si>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</si>
  <si>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</si>
  <si>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</si>
  <si>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</si>
  <si>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</si>
  <si>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</si>
  <si>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</si>
  <si>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</si>
  <si>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</si>
  <si>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</si>
  <si>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</si>
  <si>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</si>
  <si>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</si>
  <si>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</si>
  <si>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</si>
  <si>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</si>
  <si>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</si>
  <si>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</si>
  <si>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</si>
  <si>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</si>
  <si>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</si>
  <si>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</si>
  <si>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</si>
  <si>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</si>
  <si>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</si>
  <si>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</si>
  <si>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</si>
  <si>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</si>
  <si>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</si>
  <si>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</si>
  <si>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</si>
  <si>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</si>
  <si>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</si>
  <si>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</si>
  <si>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</si>
  <si>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</si>
  <si>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</si>
  <si>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</si>
  <si>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</si>
  <si>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</si>
  <si>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</si>
  <si>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</si>
  <si>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</si>
  <si>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</si>
  <si>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</si>
  <si>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</si>
  <si>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</si>
  <si>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</si>
  <si>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</si>
  <si>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</si>
  <si>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</si>
  <si>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</si>
  <si>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</si>
  <si>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</si>
  <si>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</si>
  <si>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</si>
  <si>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</si>
  <si>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</si>
  <si>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</si>
  <si>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</si>
  <si>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</si>
  <si>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</si>
  <si>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</si>
  <si>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</si>
  <si>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</si>
  <si>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</si>
  <si>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</si>
  <si>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</si>
  <si>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</si>
  <si>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</si>
  <si>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</si>
  <si>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</si>
  <si>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</si>
  <si>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</si>
  <si>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</si>
  <si>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</si>
  <si>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</si>
  <si>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</si>
  <si>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</si>
  <si>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</si>
  <si>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</si>
  <si>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</si>
  <si>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</si>
  <si>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</si>
  <si>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</si>
  <si>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</si>
  <si>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</si>
  <si>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</si>
  <si>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</si>
  <si>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</si>
  <si>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</si>
  <si>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</si>
  <si>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</si>
  <si>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</si>
  <si>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</si>
  <si>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</si>
  <si>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</si>
  <si>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</si>
  <si>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</si>
  <si>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</si>
  <si>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</si>
  <si>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</si>
  <si>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</si>
  <si>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</si>
  <si>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</si>
  <si>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</si>
  <si>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</si>
  <si>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</si>
  <si>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</si>
  <si>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</si>
  <si>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</si>
  <si>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</si>
  <si>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</si>
  <si>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</si>
  <si>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</si>
  <si>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</si>
  <si>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</si>
  <si>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</si>
  <si>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</si>
  <si>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</si>
  <si>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</si>
  <si>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</si>
  <si>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</si>
  <si>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</si>
  <si>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</si>
  <si>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</si>
  <si>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</si>
  <si>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</si>
  <si>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</si>
  <si>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</si>
  <si>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на 2023 год и на плановый</t>
  </si>
  <si>
    <t>период 2024 и 2025 годов"</t>
  </si>
  <si>
    <t>2025 год</t>
  </si>
  <si>
    <t xml:space="preserve">Единый сельскохозяйственный налог
</t>
  </si>
  <si>
    <t xml:space="preserve">Доходы бюджета Южского муниципального района по группам, подгруппам и статьям классификации доходов бюджетов на 2023 год и на плановый период 2024 и 2025 годов </t>
  </si>
  <si>
    <t>Приложение № 1</t>
  </si>
  <si>
    <t>от 22.12.2022 № 145</t>
  </si>
  <si>
    <t>"Приложение № 2</t>
  </si>
  <si>
    <t>"</t>
  </si>
  <si>
    <t>"О внесении изменений и дополнений</t>
  </si>
  <si>
    <t xml:space="preserve">в решение Совета Южского </t>
  </si>
  <si>
    <t>от 22.12.2022 № 145 "О бюджете</t>
  </si>
  <si>
    <t>Южского муниципального района</t>
  </si>
  <si>
    <t>период 2024 и 2025 годов""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</si>
  <si>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</si>
  <si>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</si>
  <si>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000 2 18 00000 00 0000 150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</si>
  <si>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</si>
  <si>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</si>
  <si>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</si>
  <si>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от 21.02.2023 № 12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</si>
</sst>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46" t="s">
        <v>186</v>
      </c>
      <c r="D1" s="46"/>
      <c r="E1" s="46"/>
    </row>
    <row r="2" spans="3:5" ht="18.75">
      <c r="C2" s="46" t="s">
        <v>174</v>
      </c>
      <c r="D2" s="46"/>
      <c r="E2" s="46"/>
    </row>
    <row r="3" spans="3:5" ht="18.75">
      <c r="C3" s="46" t="s">
        <v>175</v>
      </c>
      <c r="D3" s="46"/>
      <c r="E3" s="46"/>
    </row>
    <row r="4" spans="3:5" ht="18.75">
      <c r="C4" s="46" t="s">
        <v>190</v>
      </c>
      <c r="D4" s="46"/>
      <c r="E4" s="46"/>
    </row>
    <row r="5" spans="3:5" ht="18.75">
      <c r="C5" s="46" t="s">
        <v>191</v>
      </c>
      <c r="D5" s="46"/>
      <c r="E5" s="46"/>
    </row>
    <row r="6" spans="3:5" ht="18.75">
      <c r="C6" s="46" t="s">
        <v>175</v>
      </c>
      <c r="D6" s="46"/>
      <c r="E6" s="46"/>
    </row>
    <row r="7" spans="3:5" ht="18.75">
      <c r="C7" s="46" t="s">
        <v>192</v>
      </c>
      <c r="D7" s="46"/>
      <c r="E7" s="46"/>
    </row>
    <row r="8" spans="3:5" ht="18.75">
      <c r="C8" s="46" t="s">
        <v>193</v>
      </c>
      <c r="D8" s="46"/>
      <c r="E8" s="46"/>
    </row>
    <row r="9" spans="3:5" ht="18.75">
      <c r="C9" s="46" t="s">
        <v>181</v>
      </c>
      <c r="D9" s="46"/>
      <c r="E9" s="46"/>
    </row>
    <row r="10" spans="3:5" ht="18.75">
      <c r="C10" s="46" t="s">
        <v>194</v>
      </c>
      <c r="D10" s="46"/>
      <c r="E10" s="46"/>
    </row>
    <row r="11" spans="3:5" ht="18.75">
      <c r="C11" s="47" t="s">
        <v>201</v>
      </c>
      <c r="D11" s="46"/>
      <c r="E11" s="46"/>
    </row>
    <row r="13" spans="3:5" ht="18.75">
      <c r="C13" s="46" t="s">
        <v>188</v>
      </c>
      <c r="D13" s="46"/>
      <c r="E13" s="46"/>
    </row>
    <row r="14" spans="3:5" ht="18.75">
      <c r="C14" s="46" t="s">
        <v>174</v>
      </c>
      <c r="D14" s="46"/>
      <c r="E14" s="46"/>
    </row>
    <row r="15" spans="3:5" ht="18.75">
      <c r="C15" s="46" t="s">
        <v>175</v>
      </c>
      <c r="D15" s="46"/>
      <c r="E15" s="46"/>
    </row>
    <row r="16" spans="3:5" ht="18.75">
      <c r="C16" s="46" t="s">
        <v>176</v>
      </c>
      <c r="D16" s="46"/>
      <c r="E16" s="46"/>
    </row>
    <row r="17" spans="3:5" ht="18.75">
      <c r="C17" s="46" t="s">
        <v>175</v>
      </c>
      <c r="D17" s="46"/>
      <c r="E17" s="46"/>
    </row>
    <row r="18" spans="3:5" ht="18.75">
      <c r="C18" s="46" t="s">
        <v>181</v>
      </c>
      <c r="D18" s="46"/>
      <c r="E18" s="46"/>
    </row>
    <row r="19" spans="3:5" ht="18.75">
      <c r="C19" s="46" t="s">
        <v>182</v>
      </c>
      <c r="D19" s="46"/>
      <c r="E19" s="46"/>
    </row>
    <row r="20" spans="3:5" ht="18.75">
      <c r="C20" s="47" t="s">
        <v>187</v>
      </c>
      <c r="D20" s="46"/>
      <c r="E20" s="46"/>
    </row>
    <row r="21" spans="3:5" ht="18.75">
      <c r="C21" s="41"/>
      <c r="D21" s="41"/>
      <c r="E21" s="41"/>
    </row>
    <row r="22" spans="3:5" ht="18.75">
      <c r="C22" s="46" t="s">
        <v>178</v>
      </c>
      <c r="D22" s="46"/>
      <c r="E22" s="46"/>
    </row>
    <row r="23" spans="3:5" ht="18.75">
      <c r="C23" s="41"/>
      <c r="D23" s="41"/>
      <c r="E23" s="41"/>
    </row>
    <row r="24" spans="1:5" ht="36.75" customHeight="1">
      <c r="A24" s="48" t="s">
        <v>185</v>
      </c>
      <c r="B24" s="48"/>
      <c r="C24" s="48"/>
      <c r="D24" s="48"/>
      <c r="E24" s="48"/>
    </row>
    <row r="25" spans="1:5" ht="19.5" customHeight="1">
      <c r="A25" s="49"/>
      <c r="B25" s="49"/>
      <c r="C25" s="49"/>
      <c r="D25" s="49"/>
      <c r="E25" s="49"/>
    </row>
    <row r="26" spans="1:5" ht="42.75" customHeight="1">
      <c r="A26" s="52" t="s">
        <v>177</v>
      </c>
      <c r="B26" s="54" t="s">
        <v>28</v>
      </c>
      <c r="C26" s="55" t="s">
        <v>173</v>
      </c>
      <c r="D26" s="56"/>
      <c r="E26" s="57"/>
    </row>
    <row r="27" spans="1:5" ht="34.5" customHeight="1">
      <c r="A27" s="53"/>
      <c r="B27" s="54"/>
      <c r="C27" s="27" t="s">
        <v>100</v>
      </c>
      <c r="D27" s="27" t="s">
        <v>137</v>
      </c>
      <c r="E27" s="35" t="s">
        <v>183</v>
      </c>
    </row>
    <row r="28" spans="1:5" ht="18.75">
      <c r="A28" s="28">
        <v>1</v>
      </c>
      <c r="B28" s="28">
        <v>2</v>
      </c>
      <c r="C28" s="26">
        <v>5</v>
      </c>
      <c r="D28" s="26">
        <v>6</v>
      </c>
      <c r="E28" s="36">
        <v>7</v>
      </c>
    </row>
    <row r="29" spans="1:5" ht="37.5">
      <c r="A29" s="13" t="s">
        <v>8</v>
      </c>
      <c r="B29" s="16" t="s">
        <v>40</v>
      </c>
      <c r="C29" s="22">
        <f>C30+C32+C34+C50+C70+C72+C74+C79+C82</f>
        <v>79776682.47</v>
      </c>
      <c r="D29" s="40">
        <f>D30+D32+D34+D50+D70+D72+D74+D79+D82</f>
        <v>78767534.91</v>
      </c>
      <c r="E29" s="40">
        <f>E30+E32+E34+E50+E70+E72+E74+E79+E82</f>
        <v>79205619.67</v>
      </c>
    </row>
    <row r="30" spans="1:5" ht="18.75">
      <c r="A30" s="13" t="s">
        <v>9</v>
      </c>
      <c r="B30" s="16" t="s">
        <v>10</v>
      </c>
      <c r="C30" s="22">
        <f>C31</f>
        <v>61445610.95</v>
      </c>
      <c r="D30" s="22">
        <f>D31</f>
        <v>60941083.39</v>
      </c>
      <c r="E30" s="22">
        <f>E31</f>
        <v>60941418.15</v>
      </c>
    </row>
    <row r="31" spans="1:5" ht="18.75">
      <c r="A31" s="32" t="s">
        <v>11</v>
      </c>
      <c r="B31" s="11" t="s">
        <v>12</v>
      </c>
      <c r="C31" s="25">
        <v>61445610.95</v>
      </c>
      <c r="D31" s="25">
        <v>60941083.39</v>
      </c>
      <c r="E31" s="37">
        <v>60941418.15</v>
      </c>
    </row>
    <row r="32" spans="1:5" s="6" customFormat="1" ht="75">
      <c r="A32" s="29" t="s">
        <v>29</v>
      </c>
      <c r="B32" s="30" t="s">
        <v>34</v>
      </c>
      <c r="C32" s="15">
        <f>C33</f>
        <v>5798960</v>
      </c>
      <c r="D32" s="15">
        <f>D33</f>
        <v>6089540</v>
      </c>
      <c r="E32" s="15">
        <f>E33</f>
        <v>6520390</v>
      </c>
    </row>
    <row r="33" spans="1:5" ht="56.25">
      <c r="A33" s="23" t="s">
        <v>30</v>
      </c>
      <c r="B33" s="24" t="s">
        <v>48</v>
      </c>
      <c r="C33" s="17">
        <v>5798960</v>
      </c>
      <c r="D33" s="17">
        <v>6089540</v>
      </c>
      <c r="E33" s="17">
        <v>6520390</v>
      </c>
    </row>
    <row r="34" spans="1:5" ht="37.5">
      <c r="A34" s="13" t="s">
        <v>13</v>
      </c>
      <c r="B34" s="16" t="s">
        <v>38</v>
      </c>
      <c r="C34" s="22">
        <f>SUM(C35:C49)</f>
        <v>6890033.52</v>
      </c>
      <c r="D34" s="40">
        <f>SUM(D35:D49)</f>
        <v>6890033.52</v>
      </c>
      <c r="E34" s="40">
        <f>SUM(E35:E49)</f>
        <v>6890033.52</v>
      </c>
    </row>
    <row r="35" spans="1:5" ht="75">
      <c r="A35" s="32" t="s">
        <v>101</v>
      </c>
      <c r="B35" s="11" t="s">
        <v>102</v>
      </c>
      <c r="C35" s="9">
        <v>5146933.52</v>
      </c>
      <c r="D35" s="9">
        <v>5146933.52</v>
      </c>
      <c r="E35" s="9">
        <v>5146933.52</v>
      </c>
    </row>
    <row r="36" spans="1:5" ht="56.25" hidden="1">
      <c r="A36" s="32" t="s">
        <v>122</v>
      </c>
      <c r="B36" s="11" t="s">
        <v>123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124</v>
      </c>
      <c r="B37" s="11" t="s">
        <v>123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125</v>
      </c>
      <c r="B38" s="11" t="s">
        <v>123</v>
      </c>
      <c r="C38" s="9">
        <v>0</v>
      </c>
      <c r="D38" s="9">
        <v>0</v>
      </c>
      <c r="E38" s="37">
        <v>0</v>
      </c>
    </row>
    <row r="39" spans="1:5" ht="93.75" hidden="1">
      <c r="A39" s="33" t="s">
        <v>139</v>
      </c>
      <c r="B39" s="11" t="s">
        <v>138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140</v>
      </c>
      <c r="B40" s="11" t="s">
        <v>138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49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49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49</v>
      </c>
      <c r="C43" s="9">
        <v>0</v>
      </c>
      <c r="D43" s="9">
        <v>0</v>
      </c>
      <c r="E43" s="37">
        <v>0</v>
      </c>
    </row>
    <row r="44" spans="1:5" ht="37.5">
      <c r="A44" s="39" t="s">
        <v>31</v>
      </c>
      <c r="B44" s="11" t="s">
        <v>184</v>
      </c>
      <c r="C44" s="9">
        <v>7000</v>
      </c>
      <c r="D44" s="9">
        <v>7000</v>
      </c>
      <c r="E44" s="9">
        <v>7000</v>
      </c>
    </row>
    <row r="45" spans="1:5" ht="66.75" customHeight="1" hidden="1">
      <c r="A45" s="13" t="s">
        <v>108</v>
      </c>
      <c r="B45" s="30" t="s">
        <v>109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110</v>
      </c>
      <c r="B46" s="24" t="s">
        <v>111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112</v>
      </c>
      <c r="B47" s="24" t="s">
        <v>113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114</v>
      </c>
      <c r="B48" s="24" t="s">
        <v>113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57" customHeight="1">
      <c r="A49" s="43" t="s">
        <v>179</v>
      </c>
      <c r="B49" s="24" t="s">
        <v>180</v>
      </c>
      <c r="C49" s="9">
        <v>1736100</v>
      </c>
      <c r="D49" s="9">
        <v>1736100</v>
      </c>
      <c r="E49" s="37">
        <v>1736100</v>
      </c>
    </row>
    <row r="50" spans="1:5" ht="18.75">
      <c r="A50" s="13" t="s">
        <v>15</v>
      </c>
      <c r="B50" s="16" t="s">
        <v>39</v>
      </c>
      <c r="C50" s="22">
        <f>SUM(C51:C52)</f>
        <v>1588000</v>
      </c>
      <c r="D50" s="40">
        <f>SUM(D51:D52)</f>
        <v>1288000</v>
      </c>
      <c r="E50" s="40">
        <f>SUM(E51:E52)</f>
        <v>1288000</v>
      </c>
    </row>
    <row r="51" spans="1:5" ht="56.25">
      <c r="A51" s="32" t="s">
        <v>35</v>
      </c>
      <c r="B51" s="11" t="s">
        <v>50</v>
      </c>
      <c r="C51" s="25">
        <v>1578000</v>
      </c>
      <c r="D51" s="25">
        <v>1278000</v>
      </c>
      <c r="E51" s="37">
        <v>1278000</v>
      </c>
    </row>
    <row r="52" spans="1:5" ht="75">
      <c r="A52" s="32" t="s">
        <v>16</v>
      </c>
      <c r="B52" s="11" t="s">
        <v>51</v>
      </c>
      <c r="C52" s="18">
        <v>10000</v>
      </c>
      <c r="D52" s="18">
        <v>10000</v>
      </c>
      <c r="E52" s="37">
        <v>10000</v>
      </c>
    </row>
    <row r="53" spans="1:5" ht="93.75" hidden="1">
      <c r="A53" s="13" t="s">
        <v>127</v>
      </c>
      <c r="B53" s="14" t="s">
        <v>128</v>
      </c>
      <c r="C53" s="22">
        <f>SUM(C51:C52)</f>
        <v>1588000</v>
      </c>
      <c r="D53" s="22">
        <f>D54+D57+D60+D63</f>
        <v>0</v>
      </c>
      <c r="E53" s="22">
        <f>E54+E57+E60+E63</f>
        <v>0</v>
      </c>
    </row>
    <row r="54" spans="1:5" ht="75" hidden="1">
      <c r="A54" s="33" t="s">
        <v>141</v>
      </c>
      <c r="B54" s="19" t="s">
        <v>144</v>
      </c>
      <c r="C54" s="9">
        <f aca="true" t="shared" si="3" ref="C54:E55">C55</f>
        <v>0</v>
      </c>
      <c r="D54" s="9">
        <f t="shared" si="3"/>
        <v>0</v>
      </c>
      <c r="E54" s="9">
        <f t="shared" si="3"/>
        <v>0</v>
      </c>
    </row>
    <row r="55" spans="1:5" ht="16.5" customHeight="1" hidden="1">
      <c r="A55" s="33" t="s">
        <v>142</v>
      </c>
      <c r="B55" s="19" t="s">
        <v>145</v>
      </c>
      <c r="C55" s="9">
        <f t="shared" si="3"/>
        <v>0</v>
      </c>
      <c r="D55" s="9">
        <f t="shared" si="3"/>
        <v>0</v>
      </c>
      <c r="E55" s="9">
        <f t="shared" si="3"/>
        <v>0</v>
      </c>
    </row>
    <row r="56" spans="1:5" ht="93.75" hidden="1">
      <c r="A56" s="33" t="s">
        <v>143</v>
      </c>
      <c r="B56" s="19" t="s">
        <v>145</v>
      </c>
      <c r="C56" s="17">
        <v>0</v>
      </c>
      <c r="D56" s="17">
        <v>0</v>
      </c>
      <c r="E56" s="17">
        <v>0</v>
      </c>
    </row>
    <row r="57" spans="1:5" ht="37.5" hidden="1">
      <c r="A57" s="33" t="s">
        <v>146</v>
      </c>
      <c r="B57" s="19" t="s">
        <v>149</v>
      </c>
      <c r="C57" s="9">
        <f aca="true" t="shared" si="4" ref="C57:E58">C58</f>
        <v>0</v>
      </c>
      <c r="D57" s="9">
        <f t="shared" si="4"/>
        <v>0</v>
      </c>
      <c r="E57" s="9">
        <f t="shared" si="4"/>
        <v>0</v>
      </c>
    </row>
    <row r="58" spans="1:5" ht="37.5" hidden="1">
      <c r="A58" s="33" t="s">
        <v>147</v>
      </c>
      <c r="B58" s="19" t="s">
        <v>150</v>
      </c>
      <c r="C58" s="9">
        <f t="shared" si="4"/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148</v>
      </c>
      <c r="B59" s="19" t="s">
        <v>150</v>
      </c>
      <c r="C59" s="17">
        <v>0</v>
      </c>
      <c r="D59" s="17">
        <v>0</v>
      </c>
      <c r="E59" s="17">
        <v>0</v>
      </c>
    </row>
    <row r="60" spans="1:5" ht="75" hidden="1">
      <c r="A60" s="33" t="s">
        <v>151</v>
      </c>
      <c r="B60" s="19" t="s">
        <v>154</v>
      </c>
      <c r="C60" s="9">
        <f aca="true" t="shared" si="5" ref="C60:E61">C61</f>
        <v>0</v>
      </c>
      <c r="D60" s="9">
        <f t="shared" si="5"/>
        <v>0</v>
      </c>
      <c r="E60" s="9">
        <f t="shared" si="5"/>
        <v>0</v>
      </c>
    </row>
    <row r="61" spans="1:5" ht="37.5" hidden="1">
      <c r="A61" s="33" t="s">
        <v>152</v>
      </c>
      <c r="B61" s="19" t="s">
        <v>155</v>
      </c>
      <c r="C61" s="9">
        <f t="shared" si="5"/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153</v>
      </c>
      <c r="B62" s="19" t="s">
        <v>155</v>
      </c>
      <c r="C62" s="17">
        <v>0</v>
      </c>
      <c r="D62" s="17">
        <v>0</v>
      </c>
      <c r="E62" s="17">
        <v>0</v>
      </c>
    </row>
    <row r="63" spans="1:5" ht="54" customHeight="1" hidden="1">
      <c r="A63" s="32" t="s">
        <v>130</v>
      </c>
      <c r="B63" s="19" t="s">
        <v>131</v>
      </c>
      <c r="C63" s="9">
        <f>C64+C67</f>
        <v>0</v>
      </c>
      <c r="D63" s="9">
        <f>D64+D67</f>
        <v>0</v>
      </c>
      <c r="E63" s="9">
        <f>E64+E67</f>
        <v>0</v>
      </c>
    </row>
    <row r="64" spans="1:5" ht="40.5" customHeight="1" hidden="1">
      <c r="A64" s="33" t="s">
        <v>156</v>
      </c>
      <c r="B64" s="19" t="s">
        <v>157</v>
      </c>
      <c r="C64" s="9">
        <f aca="true" t="shared" si="6" ref="C64:E65">C65</f>
        <v>0</v>
      </c>
      <c r="D64" s="9">
        <f t="shared" si="6"/>
        <v>0</v>
      </c>
      <c r="E64" s="9">
        <f t="shared" si="6"/>
        <v>0</v>
      </c>
    </row>
    <row r="65" spans="1:5" ht="140.25" customHeight="1" hidden="1">
      <c r="A65" s="33" t="s">
        <v>158</v>
      </c>
      <c r="B65" s="19" t="s">
        <v>159</v>
      </c>
      <c r="C65" s="9">
        <f t="shared" si="6"/>
        <v>0</v>
      </c>
      <c r="D65" s="9">
        <f t="shared" si="6"/>
        <v>0</v>
      </c>
      <c r="E65" s="9">
        <f t="shared" si="6"/>
        <v>0</v>
      </c>
    </row>
    <row r="66" spans="1:5" ht="143.25" customHeight="1" hidden="1">
      <c r="A66" s="33" t="s">
        <v>160</v>
      </c>
      <c r="B66" s="19" t="s">
        <v>159</v>
      </c>
      <c r="C66" s="17">
        <v>0</v>
      </c>
      <c r="D66" s="17">
        <v>0</v>
      </c>
      <c r="E66" s="17">
        <v>0</v>
      </c>
    </row>
    <row r="67" spans="1:5" ht="37.5" hidden="1">
      <c r="A67" s="32" t="s">
        <v>132</v>
      </c>
      <c r="B67" s="19" t="s">
        <v>133</v>
      </c>
      <c r="C67" s="17">
        <f aca="true" t="shared" si="7" ref="C67:E68">C68</f>
        <v>0</v>
      </c>
      <c r="D67" s="17">
        <f t="shared" si="7"/>
        <v>0</v>
      </c>
      <c r="E67" s="17">
        <f t="shared" si="7"/>
        <v>0</v>
      </c>
    </row>
    <row r="68" spans="1:5" ht="0.75" customHeight="1" hidden="1">
      <c r="A68" s="32" t="s">
        <v>134</v>
      </c>
      <c r="B68" s="19" t="s">
        <v>135</v>
      </c>
      <c r="C68" s="17">
        <f t="shared" si="7"/>
        <v>0</v>
      </c>
      <c r="D68" s="17">
        <f t="shared" si="7"/>
        <v>0</v>
      </c>
      <c r="E68" s="17">
        <f t="shared" si="7"/>
        <v>0</v>
      </c>
    </row>
    <row r="69" spans="1:5" ht="75" hidden="1">
      <c r="A69" s="32" t="s">
        <v>136</v>
      </c>
      <c r="B69" s="19" t="s">
        <v>135</v>
      </c>
      <c r="C69" s="18">
        <v>0</v>
      </c>
      <c r="D69" s="18">
        <v>0</v>
      </c>
      <c r="E69" s="37">
        <v>0</v>
      </c>
    </row>
    <row r="70" spans="1:7" ht="93.75">
      <c r="A70" s="13" t="s">
        <v>17</v>
      </c>
      <c r="B70" s="16" t="s">
        <v>52</v>
      </c>
      <c r="C70" s="22">
        <f>SUM(C71:C71)</f>
        <v>3006328</v>
      </c>
      <c r="D70" s="40">
        <f>SUM(D71:D71)</f>
        <v>2581328</v>
      </c>
      <c r="E70" s="40">
        <f>SUM(E71:E71)</f>
        <v>2581328</v>
      </c>
      <c r="F70" s="7"/>
      <c r="G70" s="7"/>
    </row>
    <row r="71" spans="1:5" ht="187.5">
      <c r="A71" s="32" t="s">
        <v>18</v>
      </c>
      <c r="B71" s="19" t="s">
        <v>53</v>
      </c>
      <c r="C71" s="25">
        <v>3006328</v>
      </c>
      <c r="D71" s="25">
        <v>2581328</v>
      </c>
      <c r="E71" s="25">
        <v>2581328</v>
      </c>
    </row>
    <row r="72" spans="1:5" ht="37.5">
      <c r="A72" s="13" t="s">
        <v>19</v>
      </c>
      <c r="B72" s="16" t="s">
        <v>32</v>
      </c>
      <c r="C72" s="22">
        <f>C73</f>
        <v>237400</v>
      </c>
      <c r="D72" s="22">
        <f>D73</f>
        <v>203200</v>
      </c>
      <c r="E72" s="22">
        <f>E73</f>
        <v>210100</v>
      </c>
    </row>
    <row r="73" spans="1:5" ht="37.5">
      <c r="A73" s="32" t="s">
        <v>26</v>
      </c>
      <c r="B73" s="11" t="s">
        <v>54</v>
      </c>
      <c r="C73" s="9">
        <v>237400</v>
      </c>
      <c r="D73" s="9">
        <v>203200</v>
      </c>
      <c r="E73" s="9">
        <v>210100</v>
      </c>
    </row>
    <row r="74" spans="1:5" ht="75">
      <c r="A74" s="13" t="s">
        <v>20</v>
      </c>
      <c r="B74" s="14" t="s">
        <v>55</v>
      </c>
      <c r="C74" s="22">
        <f>C75+C76</f>
        <v>325000</v>
      </c>
      <c r="D74" s="22">
        <f>D75+D76</f>
        <v>289000</v>
      </c>
      <c r="E74" s="22">
        <f>E75+E76</f>
        <v>289000</v>
      </c>
    </row>
    <row r="75" spans="1:5" ht="37.5">
      <c r="A75" s="32" t="s">
        <v>27</v>
      </c>
      <c r="B75" s="19" t="s">
        <v>56</v>
      </c>
      <c r="C75" s="9">
        <v>295000</v>
      </c>
      <c r="D75" s="9">
        <v>259000</v>
      </c>
      <c r="E75" s="9">
        <v>259000</v>
      </c>
    </row>
    <row r="76" spans="1:5" ht="37.5">
      <c r="A76" s="32" t="s">
        <v>37</v>
      </c>
      <c r="B76" s="11" t="s">
        <v>57</v>
      </c>
      <c r="C76" s="17">
        <v>30000</v>
      </c>
      <c r="D76" s="17">
        <v>30000</v>
      </c>
      <c r="E76" s="17">
        <v>30000</v>
      </c>
    </row>
    <row r="77" spans="1:5" ht="75" hidden="1">
      <c r="A77" s="26" t="s">
        <v>129</v>
      </c>
      <c r="B77" s="11" t="s">
        <v>126</v>
      </c>
      <c r="C77" s="17">
        <v>0</v>
      </c>
      <c r="D77" s="17">
        <v>0</v>
      </c>
      <c r="E77" s="37">
        <v>0</v>
      </c>
    </row>
    <row r="78" spans="1:5" ht="75" hidden="1">
      <c r="A78" s="26" t="s">
        <v>161</v>
      </c>
      <c r="B78" s="11" t="s">
        <v>126</v>
      </c>
      <c r="C78" s="17">
        <v>0</v>
      </c>
      <c r="D78" s="17">
        <v>0</v>
      </c>
      <c r="E78" s="37">
        <v>0</v>
      </c>
    </row>
    <row r="79" spans="1:5" ht="56.25">
      <c r="A79" s="13" t="s">
        <v>21</v>
      </c>
      <c r="B79" s="16" t="s">
        <v>58</v>
      </c>
      <c r="C79" s="22">
        <f>SUM(C80:C81)</f>
        <v>255000</v>
      </c>
      <c r="D79" s="40">
        <f>SUM(D80:D81)</f>
        <v>255000</v>
      </c>
      <c r="E79" s="40">
        <f>SUM(E80:E81)</f>
        <v>255000</v>
      </c>
    </row>
    <row r="80" spans="1:5" ht="168.75">
      <c r="A80" s="32" t="s">
        <v>22</v>
      </c>
      <c r="B80" s="19" t="s">
        <v>59</v>
      </c>
      <c r="C80" s="17">
        <v>200000</v>
      </c>
      <c r="D80" s="17">
        <v>200000</v>
      </c>
      <c r="E80" s="17">
        <v>200000</v>
      </c>
    </row>
    <row r="81" spans="1:5" ht="75">
      <c r="A81" s="32" t="s">
        <v>23</v>
      </c>
      <c r="B81" s="11" t="s">
        <v>60</v>
      </c>
      <c r="C81" s="25">
        <v>55000</v>
      </c>
      <c r="D81" s="25">
        <v>55000</v>
      </c>
      <c r="E81" s="25">
        <v>55000</v>
      </c>
    </row>
    <row r="82" spans="1:5" ht="37.5">
      <c r="A82" s="13" t="s">
        <v>24</v>
      </c>
      <c r="B82" s="16" t="s">
        <v>61</v>
      </c>
      <c r="C82" s="22">
        <f>SUM(C83:C91)</f>
        <v>230350</v>
      </c>
      <c r="D82" s="40">
        <f>SUM(D83:D91)</f>
        <v>230350</v>
      </c>
      <c r="E82" s="40">
        <f>SUM(E83:E91)</f>
        <v>230350</v>
      </c>
    </row>
    <row r="83" spans="1:5" ht="75">
      <c r="A83" s="32" t="s">
        <v>46</v>
      </c>
      <c r="B83" s="11" t="s">
        <v>62</v>
      </c>
      <c r="C83" s="9">
        <v>213350</v>
      </c>
      <c r="D83" s="9">
        <v>213350</v>
      </c>
      <c r="E83" s="9">
        <v>213350</v>
      </c>
    </row>
    <row r="84" spans="1:5" ht="243.75">
      <c r="A84" s="33" t="s">
        <v>171</v>
      </c>
      <c r="B84" s="31" t="s">
        <v>172</v>
      </c>
      <c r="C84" s="9">
        <v>6000</v>
      </c>
      <c r="D84" s="9">
        <v>6000</v>
      </c>
      <c r="E84" s="9">
        <v>6000</v>
      </c>
    </row>
    <row r="85" spans="1:5" ht="131.25" hidden="1">
      <c r="A85" s="33" t="s">
        <v>162</v>
      </c>
      <c r="B85" s="31" t="s">
        <v>163</v>
      </c>
      <c r="C85" s="9">
        <f>C86</f>
        <v>0</v>
      </c>
      <c r="D85" s="9">
        <f>D86</f>
        <v>0</v>
      </c>
      <c r="E85" s="9">
        <f>E86</f>
        <v>0</v>
      </c>
    </row>
    <row r="86" spans="1:5" ht="168.75" hidden="1">
      <c r="A86" s="33" t="s">
        <v>164</v>
      </c>
      <c r="B86" s="31" t="s">
        <v>165</v>
      </c>
      <c r="C86" s="9">
        <f>SUM(C87:C88)</f>
        <v>0</v>
      </c>
      <c r="D86" s="9">
        <f>SUM(D87:D88)</f>
        <v>0</v>
      </c>
      <c r="E86" s="9">
        <f>SUM(E87:E88)</f>
        <v>0</v>
      </c>
    </row>
    <row r="87" spans="1:5" ht="168.75" hidden="1">
      <c r="A87" s="33" t="s">
        <v>166</v>
      </c>
      <c r="B87" s="31" t="s">
        <v>165</v>
      </c>
      <c r="C87" s="9">
        <v>0</v>
      </c>
      <c r="D87" s="9">
        <v>0</v>
      </c>
      <c r="E87" s="37">
        <v>0</v>
      </c>
    </row>
    <row r="88" spans="1:5" ht="168.75" hidden="1">
      <c r="A88" s="33" t="s">
        <v>167</v>
      </c>
      <c r="B88" s="31" t="s">
        <v>165</v>
      </c>
      <c r="C88" s="9">
        <v>0</v>
      </c>
      <c r="D88" s="9">
        <v>0</v>
      </c>
      <c r="E88" s="37">
        <v>0</v>
      </c>
    </row>
    <row r="89" spans="1:5" ht="37.5">
      <c r="A89" s="32" t="s">
        <v>47</v>
      </c>
      <c r="B89" s="12" t="s">
        <v>63</v>
      </c>
      <c r="C89" s="10">
        <v>11000</v>
      </c>
      <c r="D89" s="10">
        <v>11000</v>
      </c>
      <c r="E89" s="10">
        <v>11000</v>
      </c>
    </row>
    <row r="90" spans="1:5" ht="105.75" customHeight="1" hidden="1">
      <c r="A90" s="33" t="s">
        <v>168</v>
      </c>
      <c r="B90" s="19" t="s">
        <v>169</v>
      </c>
      <c r="C90" s="10">
        <f>C91</f>
        <v>0</v>
      </c>
      <c r="D90" s="10">
        <f>D91</f>
        <v>0</v>
      </c>
      <c r="E90" s="10">
        <f>E91</f>
        <v>0</v>
      </c>
    </row>
    <row r="91" spans="1:5" ht="48.75" customHeight="1" hidden="1">
      <c r="A91" s="33" t="s">
        <v>170</v>
      </c>
      <c r="B91" s="19" t="s">
        <v>169</v>
      </c>
      <c r="C91" s="10">
        <v>0</v>
      </c>
      <c r="D91" s="10">
        <v>0</v>
      </c>
      <c r="E91" s="38">
        <v>0</v>
      </c>
    </row>
    <row r="92" spans="1:5" ht="37.5">
      <c r="A92" s="13" t="s">
        <v>25</v>
      </c>
      <c r="B92" s="14" t="s">
        <v>44</v>
      </c>
      <c r="C92" s="15">
        <f>C93+C109+C113+C118+C122+C126+C128+C131</f>
        <v>348463078.64</v>
      </c>
      <c r="D92" s="15">
        <f>D93+D109+D113+D118+D122</f>
        <v>273649377.68</v>
      </c>
      <c r="E92" s="15">
        <f>E93+E109+E113+E118+E122</f>
        <v>270309359.38</v>
      </c>
    </row>
    <row r="93" spans="1:5" ht="93.75">
      <c r="A93" s="13" t="s">
        <v>33</v>
      </c>
      <c r="B93" s="14" t="s">
        <v>64</v>
      </c>
      <c r="C93" s="15">
        <f>C94+C95+C100+C101</f>
        <v>348407711.73</v>
      </c>
      <c r="D93" s="15">
        <f>D94+D95+D100+D101</f>
        <v>273649377.68</v>
      </c>
      <c r="E93" s="15">
        <f>E94+E95+E100+E101</f>
        <v>270309359.38</v>
      </c>
    </row>
    <row r="94" spans="1:5" ht="37.5">
      <c r="A94" s="42" t="s">
        <v>41</v>
      </c>
      <c r="B94" s="11" t="s">
        <v>65</v>
      </c>
      <c r="C94" s="17">
        <v>155031688.11</v>
      </c>
      <c r="D94" s="17">
        <v>109434300</v>
      </c>
      <c r="E94" s="17">
        <v>109117800</v>
      </c>
    </row>
    <row r="95" spans="1:5" s="6" customFormat="1" ht="56.25">
      <c r="A95" s="42" t="s">
        <v>42</v>
      </c>
      <c r="B95" s="19" t="s">
        <v>66</v>
      </c>
      <c r="C95" s="17">
        <v>32475726.94</v>
      </c>
      <c r="D95" s="17">
        <v>12040987.83</v>
      </c>
      <c r="E95" s="17">
        <v>9471059.63</v>
      </c>
    </row>
    <row r="96" spans="1:5" s="6" customFormat="1" ht="93.75" hidden="1">
      <c r="A96" s="42" t="s">
        <v>103</v>
      </c>
      <c r="B96" s="19" t="s">
        <v>104</v>
      </c>
      <c r="C96" s="17">
        <f aca="true" t="shared" si="8" ref="C96:E97">C97</f>
        <v>0</v>
      </c>
      <c r="D96" s="17">
        <f t="shared" si="8"/>
        <v>0</v>
      </c>
      <c r="E96" s="17">
        <f t="shared" si="8"/>
        <v>0</v>
      </c>
    </row>
    <row r="97" spans="1:5" s="6" customFormat="1" ht="93.75" hidden="1">
      <c r="A97" s="42" t="s">
        <v>105</v>
      </c>
      <c r="B97" s="19" t="s">
        <v>106</v>
      </c>
      <c r="C97" s="17">
        <f t="shared" si="8"/>
        <v>0</v>
      </c>
      <c r="D97" s="17">
        <f t="shared" si="8"/>
        <v>0</v>
      </c>
      <c r="E97" s="17">
        <f t="shared" si="8"/>
        <v>0</v>
      </c>
    </row>
    <row r="98" spans="1:5" s="6" customFormat="1" ht="93.75" hidden="1">
      <c r="A98" s="42" t="s">
        <v>107</v>
      </c>
      <c r="B98" s="19" t="s">
        <v>106</v>
      </c>
      <c r="C98" s="17">
        <v>0</v>
      </c>
      <c r="D98" s="17">
        <v>0</v>
      </c>
      <c r="E98" s="38">
        <v>0</v>
      </c>
    </row>
    <row r="99" spans="1:5" ht="37.5" hidden="1">
      <c r="A99" s="42" t="s">
        <v>115</v>
      </c>
      <c r="B99" s="19" t="s">
        <v>67</v>
      </c>
      <c r="C99" s="17">
        <v>0</v>
      </c>
      <c r="D99" s="17">
        <v>0</v>
      </c>
      <c r="E99" s="38">
        <v>0</v>
      </c>
    </row>
    <row r="100" spans="1:5" ht="37.5">
      <c r="A100" s="42" t="s">
        <v>43</v>
      </c>
      <c r="B100" s="11" t="s">
        <v>68</v>
      </c>
      <c r="C100" s="17">
        <v>141815875.25</v>
      </c>
      <c r="D100" s="17">
        <v>141228625.85</v>
      </c>
      <c r="E100" s="17">
        <v>141287083.75</v>
      </c>
    </row>
    <row r="101" spans="1:5" ht="18.75">
      <c r="A101" s="21" t="s">
        <v>69</v>
      </c>
      <c r="B101" s="11" t="s">
        <v>70</v>
      </c>
      <c r="C101" s="17">
        <f>8870888+10213533.43</f>
        <v>19084421.43</v>
      </c>
      <c r="D101" s="17">
        <f>9261488+1683976</f>
        <v>10945464</v>
      </c>
      <c r="E101" s="17">
        <f>9236236+1683976-486796</f>
        <v>10433416</v>
      </c>
    </row>
    <row r="102" spans="1:5" ht="131.25" hidden="1">
      <c r="A102" s="21" t="s">
        <v>71</v>
      </c>
      <c r="B102" s="11" t="s">
        <v>72</v>
      </c>
      <c r="C102" s="17">
        <f>C103</f>
        <v>0</v>
      </c>
      <c r="D102" s="17">
        <f>D103</f>
        <v>0</v>
      </c>
      <c r="E102" s="34"/>
    </row>
    <row r="103" spans="1:5" ht="131.25" hidden="1">
      <c r="A103" s="21" t="s">
        <v>73</v>
      </c>
      <c r="B103" s="11" t="s">
        <v>74</v>
      </c>
      <c r="C103" s="17">
        <f>C104</f>
        <v>0</v>
      </c>
      <c r="D103" s="17">
        <f>D104</f>
        <v>0</v>
      </c>
      <c r="E103" s="34"/>
    </row>
    <row r="104" spans="1:5" ht="131.25" hidden="1">
      <c r="A104" s="21" t="s">
        <v>75</v>
      </c>
      <c r="B104" s="11" t="s">
        <v>74</v>
      </c>
      <c r="C104" s="17">
        <v>0</v>
      </c>
      <c r="D104" s="17">
        <v>0</v>
      </c>
      <c r="E104" s="34"/>
    </row>
    <row r="105" spans="1:5" ht="93.75" hidden="1">
      <c r="A105" s="21" t="s">
        <v>93</v>
      </c>
      <c r="B105" s="11" t="s">
        <v>94</v>
      </c>
      <c r="C105" s="17">
        <f aca="true" t="shared" si="9" ref="C105:D107">C106</f>
        <v>0</v>
      </c>
      <c r="D105" s="17">
        <f t="shared" si="9"/>
        <v>0</v>
      </c>
      <c r="E105" s="34"/>
    </row>
    <row r="106" spans="1:5" ht="102.75" customHeight="1" hidden="1">
      <c r="A106" s="21" t="s">
        <v>95</v>
      </c>
      <c r="B106" s="11" t="s">
        <v>96</v>
      </c>
      <c r="C106" s="17">
        <f t="shared" si="9"/>
        <v>0</v>
      </c>
      <c r="D106" s="17">
        <f t="shared" si="9"/>
        <v>0</v>
      </c>
      <c r="E106" s="34"/>
    </row>
    <row r="107" spans="1:5" ht="75" hidden="1">
      <c r="A107" s="21" t="s">
        <v>97</v>
      </c>
      <c r="B107" s="11" t="s">
        <v>98</v>
      </c>
      <c r="C107" s="17">
        <f t="shared" si="9"/>
        <v>0</v>
      </c>
      <c r="D107" s="17">
        <f t="shared" si="9"/>
        <v>0</v>
      </c>
      <c r="E107" s="34"/>
    </row>
    <row r="108" spans="1:5" ht="66.75" customHeight="1" hidden="1">
      <c r="A108" s="21" t="s">
        <v>99</v>
      </c>
      <c r="B108" s="11" t="s">
        <v>98</v>
      </c>
      <c r="C108" s="17">
        <v>0</v>
      </c>
      <c r="D108" s="17">
        <v>0</v>
      </c>
      <c r="E108" s="34"/>
    </row>
    <row r="109" spans="1:5" ht="48.75" customHeight="1" hidden="1">
      <c r="A109" s="20" t="s">
        <v>76</v>
      </c>
      <c r="B109" s="16" t="s">
        <v>77</v>
      </c>
      <c r="C109" s="15">
        <f aca="true" t="shared" si="10" ref="C109:D111">C110</f>
        <v>0</v>
      </c>
      <c r="D109" s="15">
        <f t="shared" si="10"/>
        <v>0</v>
      </c>
      <c r="E109" s="34"/>
    </row>
    <row r="110" spans="1:5" ht="48" customHeight="1" hidden="1">
      <c r="A110" s="21" t="s">
        <v>78</v>
      </c>
      <c r="B110" s="11" t="s">
        <v>79</v>
      </c>
      <c r="C110" s="17">
        <f t="shared" si="10"/>
        <v>0</v>
      </c>
      <c r="D110" s="17">
        <f t="shared" si="10"/>
        <v>0</v>
      </c>
      <c r="E110" s="34"/>
    </row>
    <row r="111" spans="1:5" ht="112.5" hidden="1">
      <c r="A111" s="21" t="s">
        <v>80</v>
      </c>
      <c r="B111" s="11" t="s">
        <v>81</v>
      </c>
      <c r="C111" s="17">
        <f t="shared" si="10"/>
        <v>0</v>
      </c>
      <c r="D111" s="17">
        <f t="shared" si="10"/>
        <v>0</v>
      </c>
      <c r="E111" s="34"/>
    </row>
    <row r="112" spans="1:5" ht="112.5" hidden="1">
      <c r="A112" s="21" t="s">
        <v>82</v>
      </c>
      <c r="B112" s="11" t="s">
        <v>81</v>
      </c>
      <c r="C112" s="17">
        <v>0</v>
      </c>
      <c r="D112" s="17">
        <v>0</v>
      </c>
      <c r="E112" s="34"/>
    </row>
    <row r="113" spans="1:5" ht="131.25" hidden="1">
      <c r="A113" s="20" t="s">
        <v>83</v>
      </c>
      <c r="B113" s="16" t="s">
        <v>84</v>
      </c>
      <c r="C113" s="15">
        <f>C114</f>
        <v>0</v>
      </c>
      <c r="D113" s="15">
        <f>D114</f>
        <v>0</v>
      </c>
      <c r="E113" s="34"/>
    </row>
    <row r="114" spans="1:5" ht="112.5" hidden="1">
      <c r="A114" s="21" t="s">
        <v>85</v>
      </c>
      <c r="B114" s="11" t="s">
        <v>86</v>
      </c>
      <c r="C114" s="17">
        <f>C115</f>
        <v>0</v>
      </c>
      <c r="D114" s="17">
        <f>D115</f>
        <v>0</v>
      </c>
      <c r="E114" s="34"/>
    </row>
    <row r="115" spans="1:5" ht="112.5" hidden="1">
      <c r="A115" s="21" t="s">
        <v>87</v>
      </c>
      <c r="B115" s="11" t="s">
        <v>88</v>
      </c>
      <c r="C115" s="17">
        <f>SUM(C116:C117)</f>
        <v>0</v>
      </c>
      <c r="D115" s="17">
        <f>SUM(D116:D117)</f>
        <v>0</v>
      </c>
      <c r="E115" s="34"/>
    </row>
    <row r="116" spans="1:5" ht="93.75" hidden="1">
      <c r="A116" s="21" t="s">
        <v>89</v>
      </c>
      <c r="B116" s="11" t="s">
        <v>90</v>
      </c>
      <c r="C116" s="17">
        <v>0</v>
      </c>
      <c r="D116" s="17">
        <v>0</v>
      </c>
      <c r="E116" s="34"/>
    </row>
    <row r="117" spans="1:5" ht="0.75" customHeight="1" hidden="1">
      <c r="A117" s="21" t="s">
        <v>91</v>
      </c>
      <c r="B117" s="11" t="s">
        <v>92</v>
      </c>
      <c r="C117" s="17">
        <v>0</v>
      </c>
      <c r="D117" s="17">
        <v>0</v>
      </c>
      <c r="E117" s="34"/>
    </row>
    <row r="118" spans="1:5" ht="42" customHeight="1" hidden="1">
      <c r="A118" s="20" t="s">
        <v>118</v>
      </c>
      <c r="B118" s="16" t="s">
        <v>119</v>
      </c>
      <c r="C118" s="15">
        <f aca="true" t="shared" si="11" ref="C118:E120">C119</f>
        <v>0</v>
      </c>
      <c r="D118" s="15">
        <f t="shared" si="11"/>
        <v>0</v>
      </c>
      <c r="E118" s="15">
        <f t="shared" si="11"/>
        <v>0</v>
      </c>
    </row>
    <row r="119" spans="1:5" ht="42" customHeight="1" hidden="1">
      <c r="A119" s="21" t="s">
        <v>78</v>
      </c>
      <c r="B119" s="11" t="s">
        <v>117</v>
      </c>
      <c r="C119" s="17">
        <f t="shared" si="11"/>
        <v>0</v>
      </c>
      <c r="D119" s="17">
        <f t="shared" si="11"/>
        <v>0</v>
      </c>
      <c r="E119" s="17">
        <f t="shared" si="11"/>
        <v>0</v>
      </c>
    </row>
    <row r="120" spans="1:5" ht="102.75" customHeight="1" hidden="1">
      <c r="A120" s="21" t="s">
        <v>80</v>
      </c>
      <c r="B120" s="11" t="s">
        <v>116</v>
      </c>
      <c r="C120" s="17">
        <f t="shared" si="11"/>
        <v>0</v>
      </c>
      <c r="D120" s="17">
        <f t="shared" si="11"/>
        <v>0</v>
      </c>
      <c r="E120" s="17">
        <f t="shared" si="11"/>
        <v>0</v>
      </c>
    </row>
    <row r="121" spans="1:5" ht="103.5" customHeight="1" hidden="1">
      <c r="A121" s="21" t="s">
        <v>82</v>
      </c>
      <c r="B121" s="11" t="s">
        <v>116</v>
      </c>
      <c r="C121" s="17">
        <v>0</v>
      </c>
      <c r="D121" s="17">
        <v>0</v>
      </c>
      <c r="E121" s="38">
        <v>0</v>
      </c>
    </row>
    <row r="122" spans="1:5" ht="96.75" customHeight="1" hidden="1">
      <c r="A122" s="20" t="s">
        <v>120</v>
      </c>
      <c r="B122" s="16" t="s">
        <v>84</v>
      </c>
      <c r="C122" s="15">
        <f aca="true" t="shared" si="12" ref="C122:E123">C123</f>
        <v>0</v>
      </c>
      <c r="D122" s="15">
        <f t="shared" si="12"/>
        <v>0</v>
      </c>
      <c r="E122" s="15">
        <f t="shared" si="12"/>
        <v>0</v>
      </c>
    </row>
    <row r="123" spans="1:5" ht="115.5" customHeight="1" hidden="1">
      <c r="A123" s="21" t="s">
        <v>85</v>
      </c>
      <c r="B123" s="11" t="s">
        <v>121</v>
      </c>
      <c r="C123" s="17">
        <f t="shared" si="12"/>
        <v>0</v>
      </c>
      <c r="D123" s="17">
        <f t="shared" si="12"/>
        <v>0</v>
      </c>
      <c r="E123" s="17">
        <f t="shared" si="12"/>
        <v>0</v>
      </c>
    </row>
    <row r="124" spans="1:5" ht="107.25" customHeight="1" hidden="1">
      <c r="A124" s="21" t="s">
        <v>87</v>
      </c>
      <c r="B124" s="11" t="s">
        <v>88</v>
      </c>
      <c r="C124" s="17">
        <f>SUM(C125:C125)</f>
        <v>0</v>
      </c>
      <c r="D124" s="17">
        <f>SUM(D125:D125)</f>
        <v>0</v>
      </c>
      <c r="E124" s="17">
        <f>SUM(E125:E125)</f>
        <v>0</v>
      </c>
    </row>
    <row r="125" spans="1:5" ht="108" customHeight="1" hidden="1">
      <c r="A125" s="21" t="s">
        <v>89</v>
      </c>
      <c r="B125" s="11" t="s">
        <v>88</v>
      </c>
      <c r="C125" s="17">
        <v>0</v>
      </c>
      <c r="D125" s="17">
        <v>0</v>
      </c>
      <c r="E125" s="38">
        <v>0</v>
      </c>
    </row>
    <row r="126" spans="1:5" ht="58.5" customHeight="1">
      <c r="A126" s="13" t="s">
        <v>76</v>
      </c>
      <c r="B126" s="16" t="s">
        <v>119</v>
      </c>
      <c r="C126" s="15">
        <f>C127</f>
        <v>60000</v>
      </c>
      <c r="D126" s="15">
        <f>D127</f>
        <v>0</v>
      </c>
      <c r="E126" s="15">
        <f>E127</f>
        <v>0</v>
      </c>
    </row>
    <row r="127" spans="1:5" ht="57" customHeight="1">
      <c r="A127" s="44" t="s">
        <v>78</v>
      </c>
      <c r="B127" s="11" t="s">
        <v>117</v>
      </c>
      <c r="C127" s="17">
        <v>60000</v>
      </c>
      <c r="D127" s="17">
        <v>0</v>
      </c>
      <c r="E127" s="38">
        <v>0</v>
      </c>
    </row>
    <row r="128" spans="1:5" ht="187.5" customHeight="1">
      <c r="A128" s="13" t="s">
        <v>195</v>
      </c>
      <c r="B128" s="45" t="s">
        <v>196</v>
      </c>
      <c r="C128" s="15">
        <f aca="true" t="shared" si="13" ref="C128:E129">C129</f>
        <v>1.13</v>
      </c>
      <c r="D128" s="15">
        <f t="shared" si="13"/>
        <v>0</v>
      </c>
      <c r="E128" s="15">
        <f t="shared" si="13"/>
        <v>0</v>
      </c>
    </row>
    <row r="129" spans="1:5" ht="182.25" customHeight="1">
      <c r="A129" s="44" t="s">
        <v>197</v>
      </c>
      <c r="B129" s="31" t="s">
        <v>198</v>
      </c>
      <c r="C129" s="17">
        <f t="shared" si="13"/>
        <v>1.13</v>
      </c>
      <c r="D129" s="17">
        <f t="shared" si="13"/>
        <v>0</v>
      </c>
      <c r="E129" s="17">
        <f t="shared" si="13"/>
        <v>0</v>
      </c>
    </row>
    <row r="130" spans="1:5" ht="179.25" customHeight="1">
      <c r="A130" s="44" t="s">
        <v>199</v>
      </c>
      <c r="B130" s="31" t="s">
        <v>200</v>
      </c>
      <c r="C130" s="17">
        <v>1.13</v>
      </c>
      <c r="D130" s="17">
        <v>0</v>
      </c>
      <c r="E130" s="38">
        <v>0</v>
      </c>
    </row>
    <row r="131" spans="1:5" ht="117.75" customHeight="1">
      <c r="A131" s="13" t="s">
        <v>83</v>
      </c>
      <c r="B131" s="16" t="s">
        <v>84</v>
      </c>
      <c r="C131" s="15">
        <f>C132</f>
        <v>-4634.22</v>
      </c>
      <c r="D131" s="15">
        <f>D132</f>
        <v>0</v>
      </c>
      <c r="E131" s="15">
        <f>E132</f>
        <v>0</v>
      </c>
    </row>
    <row r="132" spans="1:5" ht="96.75" customHeight="1">
      <c r="A132" s="44" t="s">
        <v>85</v>
      </c>
      <c r="B132" s="11" t="s">
        <v>86</v>
      </c>
      <c r="C132" s="17">
        <v>-4634.22</v>
      </c>
      <c r="D132" s="17">
        <v>0</v>
      </c>
      <c r="E132" s="38">
        <v>0</v>
      </c>
    </row>
    <row r="133" spans="1:5" ht="36" customHeight="1">
      <c r="A133" s="50" t="s">
        <v>45</v>
      </c>
      <c r="B133" s="51"/>
      <c r="C133" s="22">
        <f>C29+C92</f>
        <v>428239761.11</v>
      </c>
      <c r="D133" s="40">
        <f>D29+D92</f>
        <v>352416912.59000003</v>
      </c>
      <c r="E133" s="40">
        <f>E29+E92</f>
        <v>349514979.05</v>
      </c>
    </row>
    <row r="134" spans="4:5" ht="18.75">
      <c r="D134" s="4"/>
      <c r="E134" s="4" t="s">
        <v>189</v>
      </c>
    </row>
    <row r="138" ht="18.75">
      <c r="C138" s="8"/>
    </row>
  </sheetData>
  <sheetProtection/>
  <mergeCells count="26">
    <mergeCell ref="A133:B133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2022-11-08T08:39:29Z</cp:lastPrinted>
  <dcterms:created xsi:type="dcterms:W3CDTF">2009-08-21T08:27:43Z</dcterms:created>
  <dcterms:modified xsi:type="dcterms:W3CDTF">2023-02-27T07:05:10Z</dcterms:modified>
  <cp:category/>
  <cp:version/>
  <cp:contentType/>
  <cp:contentStatus/>
</cp:coreProperties>
</file>