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№2 Доходы (таблица 1)" sheetId="2" r:id="rId2"/>
  </sheets>
  <definedNames>
    <definedName name="_xlnm.Print_Titles" localSheetId="1">'Прил №2 Доходы (таблица 1)'!$17:$17</definedName>
  </definedNames>
  <calcPr fullCalcOnLoad="1"/>
</workbook>
</file>

<file path=xl/sharedStrings.xml><?xml version="1.0" encoding="utf-8"?>
<sst xmlns="http://schemas.openxmlformats.org/spreadsheetml/2006/main" count="74" uniqueCount="74">
  <si>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</si>
  <si>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</si>
  <si>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</si>
  <si>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</si>
  <si>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</si>
  <si>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</si>
  <si>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</si>
  <si>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</si>
  <si>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</si>
  <si>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</si>
  <si>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</si>
  <si>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</si>
  <si>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</si>
  <si>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</si>
  <si>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</si>
  <si>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</si>
  <si>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</si>
  <si>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</si>
  <si>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</si>
  <si>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</si>
  <si>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</si>
  <si>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</si>
  <si>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</si>
  <si>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</si>
  <si>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</si>
  <si>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</si>
  <si>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</si>
  <si>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</si>
  <si>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</si>
  <si>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</si>
  <si>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</si>
  <si>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</si>
  <si>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</si>
  <si>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</si>
  <si>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</si>
  <si>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</si>
  <si>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</si>
  <si>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</si>
  <si>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</si>
  <si>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</si>
  <si>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</si>
  <si>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</si>
  <si>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</si>
  <si>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</si>
  <si>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</si>
  <si>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</si>
  <si>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</si>
  <si>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</si>
  <si>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</si>
  <si>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</si>
  <si>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</si>
  <si>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</si>
  <si>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</si>
  <si>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</si>
  <si>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</si>
  <si>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2025 год</t>
  </si>
  <si>
    <t>Ивановской области</t>
  </si>
  <si>
    <t xml:space="preserve">   к решению Совета  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</si>
  <si>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</si>
  <si>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</si>
  <si>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</si>
  <si>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</si>
  <si>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</si>
  <si>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</si>
  <si>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</si>
  <si>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</si>
  <si>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</si>
  <si>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</si>
  <si>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Приложение № 2</t>
  </si>
  <si>
    <t>на 2024 год и на плановый</t>
  </si>
  <si>
    <t xml:space="preserve">период 2025 и 2026 годов" </t>
  </si>
  <si>
    <t>2026 год</t>
  </si>
  <si>
    <t xml:space="preserve">Доходы бюджета Южского городского поселения по группам, подгруппам и статьям доходов классификации доходов бюджетов на 2024 год и на плановый период 2025 и 2026 годов
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</si>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</sst>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0" fontId="1" fillId="0" borderId="10" xfId="0" applyNumberFormat="1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4" customWidth="1"/>
    <col min="2" max="2" width="48.375" style="3" customWidth="1"/>
    <col min="3" max="3" width="19.375" style="3" customWidth="1"/>
    <col min="4" max="4" width="19.125" style="6" customWidth="1"/>
    <col min="5" max="5" width="18.875" style="3" customWidth="1"/>
    <col min="6" max="16384" width="9.125" style="3" customWidth="1"/>
  </cols>
  <sheetData>
    <row r="1" spans="1:5" ht="18.75">
      <c r="A1" s="36" t="s">
        <v>68</v>
      </c>
      <c r="B1" s="36"/>
      <c r="C1" s="36"/>
      <c r="D1" s="36"/>
      <c r="E1" s="36"/>
    </row>
    <row r="2" spans="1:5" ht="18.75">
      <c r="A2" s="36" t="s">
        <v>57</v>
      </c>
      <c r="B2" s="36"/>
      <c r="C2" s="36"/>
      <c r="D2" s="36"/>
      <c r="E2" s="36"/>
    </row>
    <row r="3" spans="1:5" ht="18.75">
      <c r="A3" s="36" t="s">
        <v>33</v>
      </c>
      <c r="B3" s="36"/>
      <c r="C3" s="36"/>
      <c r="D3" s="36"/>
      <c r="E3" s="36"/>
    </row>
    <row r="4" spans="2:5" ht="18.75" customHeight="1">
      <c r="B4" s="36" t="s">
        <v>19</v>
      </c>
      <c r="C4" s="36"/>
      <c r="D4" s="36"/>
      <c r="E4" s="36"/>
    </row>
    <row r="5" spans="2:5" ht="18.75">
      <c r="B5" s="36" t="s">
        <v>12</v>
      </c>
      <c r="C5" s="36"/>
      <c r="D5" s="36"/>
      <c r="E5" s="36"/>
    </row>
    <row r="6" spans="1:5" ht="18.75">
      <c r="A6" s="46" t="s">
        <v>56</v>
      </c>
      <c r="B6" s="46"/>
      <c r="C6" s="46"/>
      <c r="D6" s="46"/>
      <c r="E6" s="46"/>
    </row>
    <row r="7" spans="2:5" ht="18.75">
      <c r="B7" s="36" t="s">
        <v>13</v>
      </c>
      <c r="C7" s="36"/>
      <c r="D7" s="36"/>
      <c r="E7" s="36"/>
    </row>
    <row r="8" spans="2:5" ht="18.75">
      <c r="B8" s="36" t="s">
        <v>20</v>
      </c>
      <c r="C8" s="36"/>
      <c r="D8" s="36"/>
      <c r="E8" s="36"/>
    </row>
    <row r="9" spans="2:5" ht="18.75">
      <c r="B9" s="36" t="s">
        <v>69</v>
      </c>
      <c r="C9" s="36"/>
      <c r="D9" s="36"/>
      <c r="E9" s="36"/>
    </row>
    <row r="10" spans="2:5" ht="18.75">
      <c r="B10" s="36" t="s">
        <v>70</v>
      </c>
      <c r="C10" s="36"/>
      <c r="D10" s="36"/>
      <c r="E10" s="36"/>
    </row>
    <row r="11" spans="2:5" ht="18.75">
      <c r="B11" s="36" t="s">
        <v>73</v>
      </c>
      <c r="C11" s="36"/>
      <c r="D11" s="36"/>
      <c r="E11" s="36"/>
    </row>
    <row r="13" spans="1:5" ht="42" customHeight="1">
      <c r="A13" s="45" t="s">
        <v>72</v>
      </c>
      <c r="B13" s="45"/>
      <c r="C13" s="45"/>
      <c r="D13" s="45"/>
      <c r="E13" s="45"/>
    </row>
    <row r="14" spans="1:5" ht="42" customHeight="1">
      <c r="A14" s="5"/>
      <c r="B14" s="5"/>
      <c r="E14" s="2" t="s">
        <v>14</v>
      </c>
    </row>
    <row r="15" spans="1:5" ht="18.75">
      <c r="A15" s="38" t="s">
        <v>44</v>
      </c>
      <c r="B15" s="40" t="s">
        <v>45</v>
      </c>
      <c r="C15" s="42" t="s">
        <v>40</v>
      </c>
      <c r="D15" s="43"/>
      <c r="E15" s="44"/>
    </row>
    <row r="16" spans="1:5" ht="36.75" customHeight="1">
      <c r="A16" s="39"/>
      <c r="B16" s="41"/>
      <c r="C16" s="7" t="s">
        <v>54</v>
      </c>
      <c r="D16" s="7" t="s">
        <v>55</v>
      </c>
      <c r="E16" s="7" t="s">
        <v>71</v>
      </c>
    </row>
    <row r="17" spans="1:5" ht="19.5" customHeight="1">
      <c r="A17" s="8">
        <v>1</v>
      </c>
      <c r="B17" s="8">
        <v>2</v>
      </c>
      <c r="C17" s="9">
        <v>3</v>
      </c>
      <c r="D17" s="10">
        <v>4</v>
      </c>
      <c r="E17" s="10">
        <v>5</v>
      </c>
    </row>
    <row r="18" spans="1:5" ht="37.5">
      <c r="A18" s="11" t="s">
        <v>8</v>
      </c>
      <c r="B18" s="12" t="s">
        <v>18</v>
      </c>
      <c r="C18" s="13">
        <f>C19+C21+C23+C26+C30+C33+C35+C28</f>
        <v>65191590.74</v>
      </c>
      <c r="D18" s="13">
        <f>D19+D21+D23+D26+D30+D33+D35+D28</f>
        <v>68958050</v>
      </c>
      <c r="E18" s="13">
        <f>E19+E21+E23+E26+E30+E33+E35+E28</f>
        <v>73045800</v>
      </c>
    </row>
    <row r="19" spans="1:5" ht="18.75">
      <c r="A19" s="11" t="s">
        <v>29</v>
      </c>
      <c r="B19" s="14" t="s">
        <v>34</v>
      </c>
      <c r="C19" s="13">
        <f>C20</f>
        <v>56528290.74</v>
      </c>
      <c r="D19" s="13">
        <f>D20</f>
        <v>60217650</v>
      </c>
      <c r="E19" s="13">
        <f>E20</f>
        <v>64251900</v>
      </c>
    </row>
    <row r="20" spans="1:5" ht="18.75">
      <c r="A20" s="10" t="s">
        <v>25</v>
      </c>
      <c r="B20" s="15" t="s">
        <v>35</v>
      </c>
      <c r="C20" s="16">
        <f>56528290.74</f>
        <v>56528290.74</v>
      </c>
      <c r="D20" s="16">
        <f>60217650</f>
        <v>60217650</v>
      </c>
      <c r="E20" s="16">
        <f>64251900</f>
        <v>64251900</v>
      </c>
    </row>
    <row r="21" spans="1:5" ht="75">
      <c r="A21" s="11" t="s">
        <v>30</v>
      </c>
      <c r="B21" s="14" t="s">
        <v>17</v>
      </c>
      <c r="C21" s="17">
        <f>C22</f>
        <v>3068300</v>
      </c>
      <c r="D21" s="17">
        <f>D22</f>
        <v>3205400</v>
      </c>
      <c r="E21" s="17">
        <f>E22</f>
        <v>3258900</v>
      </c>
    </row>
    <row r="22" spans="1:5" ht="56.25">
      <c r="A22" s="10" t="s">
        <v>15</v>
      </c>
      <c r="B22" s="15" t="s">
        <v>21</v>
      </c>
      <c r="C22" s="18">
        <f>3068300</f>
        <v>3068300</v>
      </c>
      <c r="D22" s="18">
        <f>3205400</f>
        <v>3205400</v>
      </c>
      <c r="E22" s="18">
        <f>3258900</f>
        <v>3258900</v>
      </c>
    </row>
    <row r="23" spans="1:5" ht="18.75">
      <c r="A23" s="11" t="s">
        <v>26</v>
      </c>
      <c r="B23" s="14" t="s">
        <v>22</v>
      </c>
      <c r="C23" s="13">
        <f>SUM(C24:C25)</f>
        <v>4200000</v>
      </c>
      <c r="D23" s="13">
        <f>SUM(D24:D25)</f>
        <v>4200000</v>
      </c>
      <c r="E23" s="13">
        <f>SUM(E24:E25)</f>
        <v>4200000</v>
      </c>
    </row>
    <row r="24" spans="1:5" ht="18.75">
      <c r="A24" s="10" t="s">
        <v>27</v>
      </c>
      <c r="B24" s="15" t="s">
        <v>23</v>
      </c>
      <c r="C24" s="16">
        <f>1709000</f>
        <v>1709000</v>
      </c>
      <c r="D24" s="16">
        <f>1691000</f>
        <v>1691000</v>
      </c>
      <c r="E24" s="16">
        <f>1691000</f>
        <v>1691000</v>
      </c>
    </row>
    <row r="25" spans="1:5" ht="18.75">
      <c r="A25" s="10" t="s">
        <v>28</v>
      </c>
      <c r="B25" s="15" t="s">
        <v>24</v>
      </c>
      <c r="C25" s="16">
        <f>2491000</f>
        <v>2491000</v>
      </c>
      <c r="D25" s="16">
        <f>2509000</f>
        <v>2509000</v>
      </c>
      <c r="E25" s="16">
        <f>2509000</f>
        <v>2509000</v>
      </c>
    </row>
    <row r="26" spans="1:5" ht="93.75">
      <c r="A26" s="11" t="s">
        <v>9</v>
      </c>
      <c r="B26" s="14" t="s">
        <v>36</v>
      </c>
      <c r="C26" s="17">
        <f>C27</f>
        <v>1350000</v>
      </c>
      <c r="D26" s="17">
        <f>D27</f>
        <v>1290000</v>
      </c>
      <c r="E26" s="17">
        <f>E27</f>
        <v>1290000</v>
      </c>
    </row>
    <row r="27" spans="1:5" ht="173.25" customHeight="1">
      <c r="A27" s="10" t="s">
        <v>10</v>
      </c>
      <c r="B27" s="15" t="s">
        <v>39</v>
      </c>
      <c r="C27" s="18">
        <f>1350000</f>
        <v>1350000</v>
      </c>
      <c r="D27" s="18">
        <f>1290000</f>
        <v>1290000</v>
      </c>
      <c r="E27" s="18">
        <f>1290000</f>
        <v>1290000</v>
      </c>
    </row>
    <row r="28" spans="1:5" ht="76.5" customHeight="1" hidden="1">
      <c r="A28" s="11" t="s">
        <v>62</v>
      </c>
      <c r="B28" s="19" t="s">
        <v>63</v>
      </c>
      <c r="C28" s="17">
        <f>C29</f>
        <v>0</v>
      </c>
      <c r="D28" s="17">
        <f>D29</f>
        <v>0</v>
      </c>
      <c r="E28" s="17">
        <f>E29</f>
        <v>0</v>
      </c>
    </row>
    <row r="29" spans="1:5" ht="39.75" customHeight="1" hidden="1">
      <c r="A29" s="10" t="s">
        <v>64</v>
      </c>
      <c r="B29" s="15" t="s">
        <v>65</v>
      </c>
      <c r="C29" s="18"/>
      <c r="D29" s="18"/>
      <c r="E29" s="18"/>
    </row>
    <row r="30" spans="1:5" ht="59.25" customHeight="1">
      <c r="A30" s="11" t="s">
        <v>31</v>
      </c>
      <c r="B30" s="12" t="s">
        <v>37</v>
      </c>
      <c r="C30" s="17">
        <f>C32+C31</f>
        <v>40000</v>
      </c>
      <c r="D30" s="17">
        <f>D32+D31</f>
        <v>40000</v>
      </c>
      <c r="E30" s="17">
        <f>E32+E31</f>
        <v>40000</v>
      </c>
    </row>
    <row r="31" spans="1:5" ht="151.5" customHeight="1" hidden="1">
      <c r="A31" s="10" t="s">
        <v>66</v>
      </c>
      <c r="B31" s="20" t="s">
        <v>67</v>
      </c>
      <c r="C31" s="18"/>
      <c r="D31" s="18"/>
      <c r="E31" s="18"/>
    </row>
    <row r="32" spans="1:5" ht="79.5" customHeight="1">
      <c r="A32" s="10" t="s">
        <v>32</v>
      </c>
      <c r="B32" s="15" t="s">
        <v>38</v>
      </c>
      <c r="C32" s="18">
        <f>40000</f>
        <v>40000</v>
      </c>
      <c r="D32" s="18">
        <f>40000</f>
        <v>40000</v>
      </c>
      <c r="E32" s="18">
        <f>40000</f>
        <v>40000</v>
      </c>
    </row>
    <row r="33" spans="1:5" s="22" customFormat="1" ht="37.5">
      <c r="A33" s="11" t="s">
        <v>50</v>
      </c>
      <c r="B33" s="14" t="s">
        <v>51</v>
      </c>
      <c r="C33" s="21">
        <f>C34</f>
        <v>5000</v>
      </c>
      <c r="D33" s="21">
        <f>D34</f>
        <v>5000</v>
      </c>
      <c r="E33" s="21">
        <f>E34</f>
        <v>5000</v>
      </c>
    </row>
    <row r="34" spans="1:6" ht="227.25" customHeight="1">
      <c r="A34" s="10" t="s">
        <v>52</v>
      </c>
      <c r="B34" s="23" t="s">
        <v>53</v>
      </c>
      <c r="C34" s="24">
        <f>5000</f>
        <v>5000</v>
      </c>
      <c r="D34" s="24">
        <f>5000</f>
        <v>5000</v>
      </c>
      <c r="E34" s="24">
        <f>5000</f>
        <v>5000</v>
      </c>
      <c r="F34" s="22"/>
    </row>
    <row r="35" spans="1:6" ht="37.5" hidden="1">
      <c r="A35" s="11" t="s">
        <v>58</v>
      </c>
      <c r="B35" s="25" t="s">
        <v>59</v>
      </c>
      <c r="C35" s="21">
        <f>C36</f>
        <v>0</v>
      </c>
      <c r="D35" s="21">
        <f>D36</f>
        <v>0</v>
      </c>
      <c r="E35" s="21">
        <f>E36</f>
        <v>0</v>
      </c>
      <c r="F35" s="22"/>
    </row>
    <row r="36" spans="1:6" ht="0.75" customHeight="1" hidden="1">
      <c r="A36" s="10" t="s">
        <v>60</v>
      </c>
      <c r="B36" s="23" t="s">
        <v>61</v>
      </c>
      <c r="C36" s="24"/>
      <c r="D36" s="24"/>
      <c r="E36" s="24"/>
      <c r="F36" s="22"/>
    </row>
    <row r="37" spans="1:6" ht="25.5" customHeight="1">
      <c r="A37" s="26" t="s">
        <v>11</v>
      </c>
      <c r="B37" s="27" t="s">
        <v>41</v>
      </c>
      <c r="C37" s="28">
        <f>C38</f>
        <v>64126020.7</v>
      </c>
      <c r="D37" s="28">
        <f>D38</f>
        <v>34349203.33</v>
      </c>
      <c r="E37" s="28">
        <f>E38</f>
        <v>39371819.82</v>
      </c>
      <c r="F37" s="22"/>
    </row>
    <row r="38" spans="1:5" s="30" customFormat="1" ht="77.25" customHeight="1">
      <c r="A38" s="11" t="s">
        <v>16</v>
      </c>
      <c r="B38" s="14" t="s">
        <v>42</v>
      </c>
      <c r="C38" s="29">
        <f>SUM(C39:C40)</f>
        <v>64126020.7</v>
      </c>
      <c r="D38" s="29">
        <f>SUM(D39:D40)</f>
        <v>34349203.33</v>
      </c>
      <c r="E38" s="29">
        <f>SUM(E39:E40)</f>
        <v>39371819.82</v>
      </c>
    </row>
    <row r="39" spans="1:5" ht="39.75" customHeight="1">
      <c r="A39" s="10" t="s">
        <v>46</v>
      </c>
      <c r="B39" s="31" t="s">
        <v>43</v>
      </c>
      <c r="C39" s="32">
        <f>27648278.67+1055300+7888656.03</f>
        <v>36592234.7</v>
      </c>
      <c r="D39" s="32">
        <f>17790600+773300</f>
        <v>18563900</v>
      </c>
      <c r="E39" s="32">
        <f>17790600+4052000</f>
        <v>21842600</v>
      </c>
    </row>
    <row r="40" spans="1:5" ht="60.75" customHeight="1">
      <c r="A40" s="10" t="s">
        <v>48</v>
      </c>
      <c r="B40" s="15" t="s">
        <v>47</v>
      </c>
      <c r="C40" s="33">
        <f>15785303.33+7985182.67+3000000+763300</f>
        <v>27533786</v>
      </c>
      <c r="D40" s="33">
        <f>15785303.33</f>
        <v>15785303.33</v>
      </c>
      <c r="E40" s="33">
        <f>17529219.82</f>
        <v>17529219.82</v>
      </c>
    </row>
    <row r="41" spans="1:5" ht="21" customHeight="1">
      <c r="A41" s="37" t="s">
        <v>49</v>
      </c>
      <c r="B41" s="37"/>
      <c r="C41" s="13">
        <f>C18+C37</f>
        <v>129317611.44</v>
      </c>
      <c r="D41" s="13">
        <f>D18+D37</f>
        <v>103307253.33</v>
      </c>
      <c r="E41" s="13">
        <f>E18+E37</f>
        <v>112417619.82</v>
      </c>
    </row>
    <row r="42" ht="18.75">
      <c r="E42" s="34"/>
    </row>
    <row r="43" ht="18.75">
      <c r="C43" s="35"/>
    </row>
    <row r="45" ht="18.75">
      <c r="C45" s="35"/>
    </row>
  </sheetData>
  <sheetProtection/>
  <mergeCells count="16">
    <mergeCell ref="A1:E1"/>
    <mergeCell ref="A2:E2"/>
    <mergeCell ref="A3:E3"/>
    <mergeCell ref="B8:E8"/>
    <mergeCell ref="B4:E4"/>
    <mergeCell ref="B5:E5"/>
    <mergeCell ref="B7:E7"/>
    <mergeCell ref="A6:E6"/>
    <mergeCell ref="B9:E9"/>
    <mergeCell ref="A41:B41"/>
    <mergeCell ref="A15:A16"/>
    <mergeCell ref="B15:B16"/>
    <mergeCell ref="C15:E15"/>
    <mergeCell ref="B11:E11"/>
    <mergeCell ref="B10:E10"/>
    <mergeCell ref="A13:E13"/>
  </mergeCells>
  <printOptions/>
  <pageMargins left="1.062992125984252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2023-10-25T11:11:45Z</cp:lastPrinted>
  <dcterms:created xsi:type="dcterms:W3CDTF">2009-08-21T08:27:43Z</dcterms:created>
  <dcterms:modified xsi:type="dcterms:W3CDTF">2023-12-21T06:15:56Z</dcterms:modified>
  <cp:category/>
  <cp:version/>
  <cp:contentType/>
  <cp:contentStatus/>
</cp:coreProperties>
</file>