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<sst xmlns="http://schemas.openxmlformats.org/spreadsheetml/2006/main" count="97" uniqueCount="92">
  <si>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</si>
  <si>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</si>
  <si>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</si>
  <si>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</si>
  <si>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</si>
  <si>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</si>
  <si>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</si>
  <si>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</si>
  <si>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</si>
  <si>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</si>
  <si>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</si>
  <si>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</si>
  <si>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</si>
  <si>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</si>
  <si>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</si>
  <si>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</si>
  <si>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</si>
  <si>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</si>
  <si>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</si>
  <si>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</si>
  <si>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</si>
  <si>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</si>
  <si>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</si>
  <si>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</si>
  <si>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</si>
  <si>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</si>
  <si>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</si>
  <si>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</si>
  <si>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</si>
  <si>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</si>
  <si>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</si>
  <si>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</si>
  <si>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</si>
  <si>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</si>
  <si>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</si>
  <si>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</si>
  <si>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</si>
  <si>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</si>
  <si>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</si>
  <si>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</si>
  <si>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</si>
  <si>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</si>
  <si>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</si>
  <si>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</si>
  <si>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</si>
  <si>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</si>
  <si>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</si>
  <si>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</si>
  <si>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</si>
  <si>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</si>
  <si>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</si>
  <si>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</si>
  <si>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</si>
  <si>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</si>
  <si>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</si>
  <si>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</si>
  <si>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</si>
  <si>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</si>
  <si>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</si>
  <si>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</si>
  <si>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</si>
  <si>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</si>
  <si>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</si>
  <si>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</si>
  <si>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</si>
  <si>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</si>
  <si>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</si>
  <si>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</si>
  <si>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</si>
  <si>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</si>
  <si>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</si>
  <si>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</si>
  <si>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</si>
  <si>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</si>
  <si>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</si>
  <si>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</si>
  <si>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</si>
  <si>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</si>
  <si>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</si>
  <si>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</si>
  <si>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</si>
  <si>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</si>
  <si>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</si>
  <si>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</si>
  <si>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</si>
  <si>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</si>
  <si>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1006</t>
  </si>
  <si>
    <t>0407</t>
  </si>
  <si>
    <t xml:space="preserve">Лесное хозяйство
</t>
  </si>
  <si>
    <t xml:space="preserve">Другие вопросы в области социальной политики
</t>
  </si>
  <si>
    <t>Приложение № 7</t>
  </si>
  <si>
    <t>от 22.12.2023 № 113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</si>
</sst>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2" t="s">
        <v>90</v>
      </c>
      <c r="D1" s="22"/>
      <c r="E1" s="22"/>
    </row>
    <row r="2" spans="3:5" ht="18.75">
      <c r="C2" s="22" t="s">
        <v>30</v>
      </c>
      <c r="D2" s="22"/>
      <c r="E2" s="22"/>
    </row>
    <row r="3" spans="3:5" ht="18.75">
      <c r="C3" s="22" t="s">
        <v>31</v>
      </c>
      <c r="D3" s="22"/>
      <c r="E3" s="22"/>
    </row>
    <row r="4" spans="3:5" ht="18.75">
      <c r="C4" s="22" t="s">
        <v>80</v>
      </c>
      <c r="D4" s="22"/>
      <c r="E4" s="22"/>
    </row>
    <row r="5" spans="3:5" ht="18.75">
      <c r="C5" s="22" t="s">
        <v>81</v>
      </c>
      <c r="D5" s="22"/>
      <c r="E5" s="22"/>
    </row>
    <row r="6" spans="3:5" ht="18.75">
      <c r="C6" s="22" t="s">
        <v>31</v>
      </c>
      <c r="D6" s="22"/>
      <c r="E6" s="22"/>
    </row>
    <row r="7" spans="3:5" ht="18.75">
      <c r="C7" s="22" t="s">
        <v>77</v>
      </c>
      <c r="D7" s="22"/>
      <c r="E7" s="22"/>
    </row>
    <row r="8" spans="3:5" ht="18.75">
      <c r="C8" s="22" t="s">
        <v>78</v>
      </c>
      <c r="D8" s="22"/>
      <c r="E8" s="22"/>
    </row>
    <row r="9" spans="3:5" ht="18.75">
      <c r="C9" s="22" t="s">
        <v>72</v>
      </c>
      <c r="D9" s="22"/>
      <c r="E9" s="22"/>
    </row>
    <row r="10" spans="3:5" ht="18.75">
      <c r="C10" s="22" t="s">
        <v>79</v>
      </c>
      <c r="D10" s="22"/>
      <c r="E10" s="22"/>
    </row>
    <row r="11" spans="3:5" ht="18.75">
      <c r="C11" s="22" t="s">
        <v>91</v>
      </c>
      <c r="D11" s="22"/>
      <c r="E11" s="22"/>
    </row>
    <row r="13" spans="3:6" ht="18.75">
      <c r="C13" s="22" t="s">
        <v>76</v>
      </c>
      <c r="D13" s="22"/>
      <c r="E13" s="22"/>
      <c r="F13" s="5"/>
    </row>
    <row r="14" spans="3:6" ht="18.75">
      <c r="C14" s="22" t="s">
        <v>30</v>
      </c>
      <c r="D14" s="22"/>
      <c r="E14" s="22"/>
      <c r="F14" s="5"/>
    </row>
    <row r="15" spans="3:6" ht="18.75">
      <c r="C15" s="22" t="s">
        <v>31</v>
      </c>
      <c r="D15" s="22"/>
      <c r="E15" s="22"/>
      <c r="F15" s="5"/>
    </row>
    <row r="16" spans="3:6" ht="18.75">
      <c r="C16" s="22" t="s">
        <v>32</v>
      </c>
      <c r="D16" s="22"/>
      <c r="E16" s="22"/>
      <c r="F16" s="5"/>
    </row>
    <row r="17" spans="3:6" ht="18.75">
      <c r="C17" s="22" t="s">
        <v>31</v>
      </c>
      <c r="D17" s="22"/>
      <c r="E17" s="22"/>
      <c r="F17" s="5"/>
    </row>
    <row r="18" spans="3:6" ht="18.75">
      <c r="C18" s="22" t="s">
        <v>72</v>
      </c>
      <c r="D18" s="22"/>
      <c r="E18" s="22"/>
      <c r="F18" s="5"/>
    </row>
    <row r="19" spans="3:6" ht="18.75">
      <c r="C19" s="22" t="s">
        <v>73</v>
      </c>
      <c r="D19" s="22"/>
      <c r="E19" s="22"/>
      <c r="F19" s="5"/>
    </row>
    <row r="20" spans="3:6" ht="18.75">
      <c r="C20" s="25" t="s">
        <v>83</v>
      </c>
      <c r="D20" s="26"/>
      <c r="E20" s="26"/>
      <c r="F20" s="5"/>
    </row>
    <row r="23" spans="1:5" ht="60" customHeight="1">
      <c r="A23" s="24" t="s">
        <v>75</v>
      </c>
      <c r="B23" s="24"/>
      <c r="C23" s="24"/>
      <c r="D23" s="24"/>
      <c r="E23" s="24"/>
    </row>
    <row r="24" spans="1:5" ht="18.75" customHeight="1">
      <c r="A24" s="27"/>
      <c r="B24" s="27"/>
      <c r="C24" s="27"/>
      <c r="D24" s="27"/>
      <c r="E24" s="27"/>
    </row>
    <row r="25" spans="1:5" ht="17.25">
      <c r="A25" s="28" t="s">
        <v>0</v>
      </c>
      <c r="B25" s="29" t="s">
        <v>1</v>
      </c>
      <c r="C25" s="30" t="s">
        <v>2</v>
      </c>
      <c r="D25" s="30"/>
      <c r="E25" s="30"/>
    </row>
    <row r="26" spans="1:5" ht="29.25" customHeight="1">
      <c r="A26" s="28"/>
      <c r="B26" s="29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93440253.59</v>
      </c>
      <c r="D28" s="13">
        <f>SUM(D29:D35)</f>
        <v>58916865.67</v>
      </c>
      <c r="E28" s="13">
        <f>SUM(E29:E35)</f>
        <v>58913151.09</v>
      </c>
    </row>
    <row r="29" spans="1:5" ht="34.5">
      <c r="A29" s="14" t="s">
        <v>34</v>
      </c>
      <c r="B29" s="15" t="s">
        <v>4</v>
      </c>
      <c r="C29" s="16">
        <f>1841350.6+41890.73+1171800</f>
        <v>3055041.33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25539085.88+143875.61+38423.81+3069.18+617229.55-1650-1000</f>
        <v>26339034.029999997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12968796.47+10348.82+2495.21+876.91+365.38+281126.76+13554.82-10000+56123-15600+33128.93+26638</f>
        <v>13367854.300000003</v>
      </c>
      <c r="D33" s="16">
        <f>11026847.85+46957</f>
        <v>11073804.85</v>
      </c>
      <c r="E33" s="16">
        <f>11001595.85-486796+555405</f>
        <v>11070204.85</v>
      </c>
    </row>
    <row r="34" spans="1:5" ht="17.25">
      <c r="A34" s="14" t="s">
        <v>38</v>
      </c>
      <c r="B34" s="15" t="s">
        <v>8</v>
      </c>
      <c r="C34" s="18">
        <f>500000+500000-181060.74</f>
        <v>818939.26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35088780.71+444.34+15279.98+362.25+14400+5680.96+176287.9+1023.06+40457.65+730.76+1135.81+26212.6+1395692.19+523500+54163+231397+242387.76-4400+127961.21+628841.92+4548932.17+2017834.56+732378.68+20500</f>
        <v>45889984.510000005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SUM(C37:C37)</f>
        <v>1588607.2400000002</v>
      </c>
      <c r="D36" s="19">
        <f>SUM(D37:D37)</f>
        <v>484057.62</v>
      </c>
      <c r="E36" s="19">
        <f>SUM(E37:E37)</f>
        <v>484057.62</v>
      </c>
    </row>
    <row r="37" spans="1:5" ht="31.5" customHeight="1">
      <c r="A37" s="14" t="s">
        <v>41</v>
      </c>
      <c r="B37" s="15" t="s">
        <v>69</v>
      </c>
      <c r="C37" s="18">
        <f>536314.28+873380.92+131060.74+50000-2148.7</f>
        <v>1588607.2400000002</v>
      </c>
      <c r="D37" s="16">
        <v>484057.62</v>
      </c>
      <c r="E37" s="16">
        <v>484057.62</v>
      </c>
    </row>
    <row r="38" spans="1:5" ht="17.25">
      <c r="A38" s="11" t="s">
        <v>42</v>
      </c>
      <c r="B38" s="12" t="s">
        <v>11</v>
      </c>
      <c r="C38" s="19">
        <f>SUM(C39:C44)</f>
        <v>61035742.94</v>
      </c>
      <c r="D38" s="13">
        <f>SUM(D39:D44)</f>
        <v>21722396.159999996</v>
      </c>
      <c r="E38" s="13">
        <f>SUM(E39:E44)</f>
        <v>19215434.389999997</v>
      </c>
    </row>
    <row r="39" spans="1:5" ht="17.25">
      <c r="A39" s="14" t="s">
        <v>43</v>
      </c>
      <c r="B39" s="15" t="s">
        <v>12</v>
      </c>
      <c r="C39" s="18">
        <f>254736.65-245.97+230000-207150</f>
        <v>277340.68</v>
      </c>
      <c r="D39" s="17">
        <f>232371.82-1643.65</f>
        <v>230728.17</v>
      </c>
      <c r="E39" s="16">
        <f>251638.35-1783.63</f>
        <v>249854.72</v>
      </c>
    </row>
    <row r="40" spans="1:5" ht="17.25">
      <c r="A40" s="14" t="s">
        <v>85</v>
      </c>
      <c r="B40" s="15" t="s">
        <v>84</v>
      </c>
      <c r="C40" s="18">
        <v>269994.76</v>
      </c>
      <c r="D40" s="17">
        <v>0</v>
      </c>
      <c r="E40" s="16">
        <v>0</v>
      </c>
    </row>
    <row r="41" spans="1:5" ht="24" customHeight="1">
      <c r="A41" s="14" t="s">
        <v>87</v>
      </c>
      <c r="B41" s="21" t="s">
        <v>88</v>
      </c>
      <c r="C41" s="18">
        <v>402000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17782366.04+1840000+1089160.55+3489920+37500-873380.92+30922600+1286000-20000-97525</f>
        <v>55456640.67</v>
      </c>
      <c r="D43" s="16">
        <f>6089540+11983406.04</f>
        <v>18072946.04</v>
      </c>
      <c r="E43" s="16">
        <f>6520390+11983406.04</f>
        <v>18503796.04</v>
      </c>
    </row>
    <row r="44" spans="1:5" ht="17.25">
      <c r="A44" s="14" t="s">
        <v>46</v>
      </c>
      <c r="B44" s="15" t="s">
        <v>15</v>
      </c>
      <c r="C44" s="18">
        <f>550000+245.97+110000-13378.5</f>
        <v>646867.47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11931937.620000001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f>1068408.99+79411.21+541.11</f>
        <v>1148361.31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5049349.92+100029.84+790254.46+770811.67+286000+5601.99-79411.21+97525</f>
        <v>7020161.67</v>
      </c>
      <c r="D47" s="17">
        <f>2229694.36-706694.36+649781.19</f>
        <v>2172781.19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2118553.61-500000+14252+1474523.4+100000-100000+326402.26+120696.57+218869.01-541.11-9341.1</f>
        <v>3763414.6399999997</v>
      </c>
      <c r="D48" s="17">
        <f>1490128.46+706694.36-649781.19</f>
        <v>1547041.63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305218188.89999986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76032896.87+19765.77+3351.77+1239852.2-110000+234320+10000000+599672.54+3714359.12-98500+1196219.17-225000-1196219.17-1080430.14</f>
        <v>90330288.13000001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155437933.6+6079.45+4996.32+150515.64+307576.45+1502599.02+878055.98+110000+369600-6219.05+1219124+599997.78+150000-1448979.24+98500+93400.24+25000+261500+1196219.17+2930285.73</f>
        <v>163886185.0899999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21627752.75+6139.69+3057.08+3716.78+50468.35+3200000-2932789.58+756000.92+44420+222530+5390565.84+1842460+15200-20000+17500+1222401.2+69450</f>
        <v>31518873.03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129000+29400+10000+4400+15600-19400+1000</f>
        <v>170000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502490-52000+278500-72100-19900-48780</f>
        <v>588210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15874268.62+8302.71+1056.17+3365.02+48632.43+1661447.18+165980.52+200000+20000+17000+724580</f>
        <v>18724632.65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37752677.31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22167059.6+10987.66+3594.23+76298.65+20700+4961657.21+102000+10000000+410379.96</f>
        <v>37752677.31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SUM(C59:C62)</f>
        <v>13996839.350000001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f>2217974.52+36761.23</f>
        <v>2254735.75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f>177260+50000-177260</f>
        <v>50000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4529099.76+196145.4+489147.77+26961.94+6219.05+15000+60000+745321.23+17064.99+3436666.75+35000+369607.48+30000+30000+1786561.07-270691.84+30000</f>
        <v>11532103.600000001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24" customHeight="1">
      <c r="A62" s="14" t="s">
        <v>86</v>
      </c>
      <c r="B62" s="21" t="s">
        <v>89</v>
      </c>
      <c r="C62" s="18">
        <f>100000+60000</f>
        <v>160000</v>
      </c>
      <c r="D62" s="16">
        <v>0</v>
      </c>
      <c r="E62" s="16">
        <v>0</v>
      </c>
    </row>
    <row r="63" spans="1:5" ht="17.25">
      <c r="A63" s="11">
        <v>1100</v>
      </c>
      <c r="B63" s="12" t="s">
        <v>28</v>
      </c>
      <c r="C63" s="19">
        <f>C64</f>
        <v>3889388.2299999995</v>
      </c>
      <c r="D63" s="13">
        <f>D64</f>
        <v>2739824.05</v>
      </c>
      <c r="E63" s="13">
        <f>E64</f>
        <v>2739824.05</v>
      </c>
    </row>
    <row r="64" spans="1:5" ht="17.25">
      <c r="A64" s="14">
        <v>1102</v>
      </c>
      <c r="B64" s="15" t="s">
        <v>29</v>
      </c>
      <c r="C64" s="18">
        <f>3028462.09+1524.71+511.53+38851.77+22571.76+46500+448500+52000+95995.27+50350+9341.1+46000+48780</f>
        <v>3889388.2299999995</v>
      </c>
      <c r="D64" s="16">
        <v>2739824.05</v>
      </c>
      <c r="E64" s="16">
        <v>2739824.05</v>
      </c>
    </row>
    <row r="65" spans="1:5" ht="29.25" customHeight="1">
      <c r="A65" s="23" t="s">
        <v>68</v>
      </c>
      <c r="B65" s="23"/>
      <c r="C65" s="13">
        <f>C63+C58+C56+C49+C45+C38+C36+C28</f>
        <v>528853635.1799998</v>
      </c>
      <c r="D65" s="13">
        <f>D63+D58+D56+D49+D45+D38+D36+D28</f>
        <v>360487550.98999995</v>
      </c>
      <c r="E65" s="13">
        <f>E63+E58+E56+E49+E45+E38+E36+E28</f>
        <v>353382940.3399999</v>
      </c>
    </row>
    <row r="66" spans="1:5" ht="18.75">
      <c r="A66" s="6"/>
      <c r="E66" s="3" t="s">
        <v>82</v>
      </c>
    </row>
  </sheetData>
  <sheetProtection/>
  <mergeCells count="25">
    <mergeCell ref="C15:E15"/>
    <mergeCell ref="C16:E16"/>
    <mergeCell ref="C17:E17"/>
    <mergeCell ref="C14:E14"/>
    <mergeCell ref="C13:E13"/>
    <mergeCell ref="C9:E9"/>
    <mergeCell ref="C10:E10"/>
    <mergeCell ref="C11:E11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7:E7"/>
    <mergeCell ref="C8:E8"/>
    <mergeCell ref="C4:E4"/>
    <mergeCell ref="C5:E5"/>
    <mergeCell ref="C6:E6"/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2023-11-16T13:11:30Z</cp:lastPrinted>
  <dcterms:created xsi:type="dcterms:W3CDTF">2016-11-03T07:34:17Z</dcterms:created>
  <dcterms:modified xsi:type="dcterms:W3CDTF">2023-12-19T10:07:53Z</dcterms:modified>
  <cp:category/>
  <cp:version/>
  <cp:contentType/>
  <cp:contentStatus/>
</cp:coreProperties>
</file>