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<sst xmlns="http://schemas.openxmlformats.org/spreadsheetml/2006/main" count="70" uniqueCount="69">
  <si>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</si>
  <si>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</si>
  <si>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</si>
  <si>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</si>
  <si>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</si>
  <si>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</si>
  <si>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</si>
  <si>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</si>
  <si>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</si>
  <si>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</si>
  <si>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</si>
  <si>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</si>
  <si>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</si>
  <si>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</si>
  <si>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</si>
  <si>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</si>
  <si>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</si>
  <si>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</si>
  <si>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</si>
  <si>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</si>
  <si>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</si>
  <si>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</si>
  <si>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</si>
  <si>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</si>
  <si>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</si>
  <si>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</si>
  <si>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</si>
  <si>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</si>
  <si>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</si>
  <si>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</si>
  <si>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</si>
  <si>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</si>
  <si>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</si>
  <si>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</si>
  <si>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</si>
  <si>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</si>
  <si>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</si>
  <si>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</si>
  <si>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</si>
  <si>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</si>
  <si>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</si>
  <si>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</si>
  <si>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</si>
  <si>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</si>
  <si>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</si>
  <si>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</si>
  <si>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</si>
  <si>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</si>
  <si>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</si>
  <si>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</si>
  <si>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</si>
  <si>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</si>
  <si>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</si>
  <si>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</si>
  <si>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</si>
  <si>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</si>
  <si>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</si>
  <si>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</si>
  <si>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</si>
  <si>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</si>
  <si>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</si>
  <si>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</si>
  <si>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</si>
  <si>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</si>
  <si>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</si>
  <si>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</si>
  <si>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</si>
  <si>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</si>
  <si>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от 20.08.2021 № 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</si>
</sst>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64</v>
      </c>
      <c r="C1" s="43"/>
      <c r="D1" s="43"/>
    </row>
    <row r="2" spans="2:4" ht="18.75">
      <c r="B2" s="43" t="s">
        <v>39</v>
      </c>
      <c r="C2" s="43"/>
      <c r="D2" s="43"/>
    </row>
    <row r="3" spans="2:4" ht="18.75">
      <c r="B3" s="43" t="s">
        <v>40</v>
      </c>
      <c r="C3" s="43"/>
      <c r="D3" s="43"/>
    </row>
    <row r="4" spans="2:4" ht="18.75">
      <c r="B4" s="43" t="s">
        <v>41</v>
      </c>
      <c r="C4" s="43"/>
      <c r="D4" s="43"/>
    </row>
    <row r="5" spans="2:4" ht="18.75">
      <c r="B5" s="43" t="s">
        <v>42</v>
      </c>
      <c r="C5" s="43"/>
      <c r="D5" s="43"/>
    </row>
    <row r="6" spans="2:4" ht="18.75">
      <c r="B6" s="43" t="s">
        <v>40</v>
      </c>
      <c r="C6" s="43"/>
      <c r="D6" s="43"/>
    </row>
    <row r="7" spans="2:4" ht="18.75">
      <c r="B7" s="43" t="s">
        <v>43</v>
      </c>
      <c r="C7" s="43"/>
      <c r="D7" s="43"/>
    </row>
    <row r="8" spans="2:4" ht="18.75">
      <c r="B8" s="43" t="s">
        <v>44</v>
      </c>
      <c r="C8" s="43"/>
      <c r="D8" s="43"/>
    </row>
    <row r="9" spans="2:4" ht="18.75">
      <c r="B9" s="43" t="s">
        <v>45</v>
      </c>
      <c r="C9" s="43"/>
      <c r="D9" s="43"/>
    </row>
    <row r="10" spans="2:4" ht="18.75">
      <c r="B10" s="43" t="s">
        <v>46</v>
      </c>
      <c r="C10" s="43"/>
      <c r="D10" s="43"/>
    </row>
    <row r="11" spans="2:4" ht="18.75">
      <c r="B11" s="53" t="s">
        <v>68</v>
      </c>
      <c r="C11" s="53"/>
      <c r="D11" s="53"/>
    </row>
    <row r="13" spans="1:4" ht="20.25" customHeight="1">
      <c r="A13" s="1"/>
      <c r="B13" s="2"/>
      <c r="C13" s="45" t="s">
        <v>47</v>
      </c>
      <c r="D13" s="45"/>
    </row>
    <row r="14" spans="1:4" s="4" customFormat="1" ht="28.5" customHeight="1">
      <c r="A14" s="52" t="s">
        <v>27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B20+B23+B40+B54</f>
        <v>309394362.87</v>
      </c>
      <c r="C19" s="10">
        <f>C20+C23+C40+C54</f>
        <v>168578805.89</v>
      </c>
      <c r="D19" s="10">
        <f>D20+D23+D40+D54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SUM(B24:B39)</f>
        <v>41187210.43000001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58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57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56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61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63</v>
      </c>
      <c r="B39" s="24">
        <v>1000000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SUM(B41:B53)</f>
        <v>123575022.44</v>
      </c>
      <c r="C40" s="26">
        <f>SUM(C41:C53)</f>
        <v>47066043.83</v>
      </c>
      <c r="D40" s="26">
        <f>SUM(D41:D53)</f>
        <v>47046698.129999995</v>
      </c>
    </row>
    <row r="41" spans="1:4" ht="67.5" customHeight="1">
      <c r="A41" s="37" t="s">
        <v>12</v>
      </c>
      <c r="B41" s="24">
        <f>447780.32+3713.13</f>
        <v>451493.45</v>
      </c>
      <c r="C41" s="24">
        <v>408434</v>
      </c>
      <c r="D41" s="24">
        <v>408434</v>
      </c>
    </row>
    <row r="42" spans="1:4" ht="68.25" customHeight="1">
      <c r="A42" s="23" t="s">
        <v>13</v>
      </c>
      <c r="B42" s="24">
        <v>11125.5</v>
      </c>
      <c r="C42" s="24">
        <v>11125.5</v>
      </c>
      <c r="D42" s="24">
        <v>11125.5</v>
      </c>
    </row>
    <row r="43" spans="1:4" ht="102" customHeight="1">
      <c r="A43" s="23" t="s">
        <v>14</v>
      </c>
      <c r="B43" s="24">
        <v>0</v>
      </c>
      <c r="C43" s="24">
        <v>37380</v>
      </c>
      <c r="D43" s="24">
        <v>37380</v>
      </c>
    </row>
    <row r="44" spans="1:4" ht="121.5" customHeight="1">
      <c r="A44" s="23" t="s">
        <v>15</v>
      </c>
      <c r="B44" s="24">
        <v>491895</v>
      </c>
      <c r="C44" s="24">
        <v>628382</v>
      </c>
      <c r="D44" s="24">
        <v>628382</v>
      </c>
    </row>
    <row r="45" spans="1:4" ht="116.25" customHeight="1">
      <c r="A45" s="23" t="s">
        <v>26</v>
      </c>
      <c r="B45" s="24">
        <v>38079082</v>
      </c>
      <c r="C45" s="24">
        <v>41448975</v>
      </c>
      <c r="D45" s="24">
        <v>41448975</v>
      </c>
    </row>
    <row r="46" spans="1:4" s="14" customFormat="1" ht="157.5" customHeight="1">
      <c r="A46" s="23" t="s">
        <v>16</v>
      </c>
      <c r="B46" s="30">
        <v>80977838</v>
      </c>
      <c r="C46" s="30">
        <v>0</v>
      </c>
      <c r="D46" s="30">
        <v>0</v>
      </c>
    </row>
    <row r="47" spans="1:4" ht="87.75" customHeight="1">
      <c r="A47" s="23" t="s">
        <v>17</v>
      </c>
      <c r="B47" s="24">
        <v>50820</v>
      </c>
      <c r="C47" s="24">
        <v>50820</v>
      </c>
      <c r="D47" s="24">
        <v>50820</v>
      </c>
    </row>
    <row r="48" spans="1:4" ht="102" customHeight="1">
      <c r="A48" s="23" t="s">
        <v>18</v>
      </c>
      <c r="B48" s="24">
        <v>762563.16</v>
      </c>
      <c r="C48" s="24">
        <v>752210.16</v>
      </c>
      <c r="D48" s="24">
        <v>752210.16</v>
      </c>
    </row>
    <row r="49" spans="1:4" ht="81" customHeight="1">
      <c r="A49" s="23" t="s">
        <v>20</v>
      </c>
      <c r="B49" s="24">
        <f>2760199.2-920066.4+432679.46</f>
        <v>2272812.2600000002</v>
      </c>
      <c r="C49" s="24">
        <f>2760199.2+920066.4</f>
        <v>3680265.6</v>
      </c>
      <c r="D49" s="24">
        <f>920066.4+2760199.2</f>
        <v>3680265.6</v>
      </c>
    </row>
    <row r="50" spans="1:4" ht="92.25" customHeight="1">
      <c r="A50" s="23" t="s">
        <v>29</v>
      </c>
      <c r="B50" s="24">
        <v>65792.85</v>
      </c>
      <c r="C50" s="24">
        <v>24026.25</v>
      </c>
      <c r="D50" s="24">
        <v>24026.25</v>
      </c>
    </row>
    <row r="51" spans="1:4" ht="120.75" customHeight="1">
      <c r="A51" s="23" t="s">
        <v>19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32</v>
      </c>
      <c r="B52" s="24">
        <f>20173.35-7911.99-12261.36</f>
        <v>0</v>
      </c>
      <c r="C52" s="24">
        <f>48697.49-24272.17</f>
        <v>24425.32</v>
      </c>
      <c r="D52" s="24">
        <v>5079.62</v>
      </c>
    </row>
    <row r="53" spans="1:4" ht="57.75" customHeight="1">
      <c r="A53" s="23" t="s">
        <v>37</v>
      </c>
      <c r="B53" s="24">
        <v>310167</v>
      </c>
      <c r="C53" s="24">
        <v>0</v>
      </c>
      <c r="D53" s="24">
        <v>0</v>
      </c>
    </row>
    <row r="54" spans="1:4" ht="30.75" customHeight="1">
      <c r="A54" s="36" t="s">
        <v>30</v>
      </c>
      <c r="B54" s="35">
        <f>SUM(B55:B57)</f>
        <v>18014110</v>
      </c>
      <c r="C54" s="35">
        <f>SUM(C55:C57)</f>
        <v>8436960</v>
      </c>
      <c r="D54" s="35">
        <f>SUM(D55:D57)</f>
        <v>8436960</v>
      </c>
    </row>
    <row r="55" spans="1:4" ht="48.75" customHeight="1">
      <c r="A55" s="42" t="s">
        <v>67</v>
      </c>
      <c r="B55" s="24">
        <v>781200</v>
      </c>
      <c r="C55" s="24">
        <v>0</v>
      </c>
      <c r="D55" s="24">
        <v>0</v>
      </c>
    </row>
    <row r="56" spans="1:4" ht="87.75" customHeight="1">
      <c r="A56" s="23" t="s">
        <v>62</v>
      </c>
      <c r="B56" s="24">
        <v>8436960</v>
      </c>
      <c r="C56" s="24">
        <v>8436960</v>
      </c>
      <c r="D56" s="24">
        <v>8436960</v>
      </c>
    </row>
    <row r="57" spans="1:4" ht="78" customHeight="1">
      <c r="A57" s="23" t="s">
        <v>65</v>
      </c>
      <c r="B57" s="24">
        <v>8795950</v>
      </c>
      <c r="C57" s="24">
        <v>0</v>
      </c>
      <c r="D57" s="24">
        <v>0</v>
      </c>
    </row>
    <row r="58" spans="1:4" ht="39.75" customHeight="1">
      <c r="A58" s="38" t="s">
        <v>48</v>
      </c>
      <c r="B58" s="35">
        <f>B59</f>
        <v>384425.28</v>
      </c>
      <c r="C58" s="35">
        <f>C59</f>
        <v>342736.28</v>
      </c>
      <c r="D58" s="35">
        <f>D59</f>
        <v>342736.28</v>
      </c>
    </row>
    <row r="59" spans="1:4" ht="85.5" customHeight="1">
      <c r="A59" s="23" t="s">
        <v>49</v>
      </c>
      <c r="B59" s="24">
        <f>SUM(B60:B65)</f>
        <v>384425.28</v>
      </c>
      <c r="C59" s="24">
        <f>SUM(C61:C65)</f>
        <v>342736.28</v>
      </c>
      <c r="D59" s="24">
        <f>SUM(D61:D65)</f>
        <v>342736.28</v>
      </c>
    </row>
    <row r="60" spans="1:4" ht="37.5" customHeight="1">
      <c r="A60" s="39" t="s">
        <v>66</v>
      </c>
      <c r="B60" s="24">
        <v>3600</v>
      </c>
      <c r="C60" s="24">
        <v>0</v>
      </c>
      <c r="D60" s="24">
        <v>0</v>
      </c>
    </row>
    <row r="61" spans="1:4" ht="30.75" customHeight="1">
      <c r="A61" s="39" t="s">
        <v>50</v>
      </c>
      <c r="B61" s="24">
        <v>228435</v>
      </c>
      <c r="C61" s="24">
        <v>228435</v>
      </c>
      <c r="D61" s="24">
        <v>228435</v>
      </c>
    </row>
    <row r="62" spans="1:4" ht="31.5" customHeight="1">
      <c r="A62" s="39" t="s">
        <v>51</v>
      </c>
      <c r="B62" s="24">
        <v>38089</v>
      </c>
      <c r="C62" s="24">
        <v>38089</v>
      </c>
      <c r="D62" s="24">
        <v>38089</v>
      </c>
    </row>
    <row r="63" spans="1:4" ht="39.75" customHeight="1">
      <c r="A63" s="39" t="s">
        <v>52</v>
      </c>
      <c r="B63" s="24">
        <v>38089</v>
      </c>
      <c r="C63" s="24">
        <f>38089-38089</f>
        <v>0</v>
      </c>
      <c r="D63" s="24">
        <f>38089-38089</f>
        <v>0</v>
      </c>
    </row>
    <row r="64" spans="1:4" ht="30.75" customHeight="1">
      <c r="A64" s="39" t="s">
        <v>53</v>
      </c>
      <c r="B64" s="24">
        <v>38089</v>
      </c>
      <c r="C64" s="24">
        <v>38089</v>
      </c>
      <c r="D64" s="24">
        <v>38089</v>
      </c>
    </row>
    <row r="65" spans="1:4" ht="37.5" customHeight="1">
      <c r="A65" s="39" t="s">
        <v>54</v>
      </c>
      <c r="B65" s="24">
        <v>38123.28</v>
      </c>
      <c r="C65" s="24">
        <v>38123.28</v>
      </c>
      <c r="D65" s="24">
        <v>38123.28</v>
      </c>
    </row>
    <row r="66" spans="1:4" ht="37.5" customHeight="1">
      <c r="A66" s="41" t="s">
        <v>59</v>
      </c>
      <c r="B66" s="10">
        <f>B67</f>
        <v>93000</v>
      </c>
      <c r="C66" s="10">
        <f>C67</f>
        <v>0</v>
      </c>
      <c r="D66" s="10">
        <f>D67</f>
        <v>0</v>
      </c>
    </row>
    <row r="67" spans="1:4" ht="43.5" customHeight="1">
      <c r="A67" s="23" t="s">
        <v>60</v>
      </c>
      <c r="B67" s="24">
        <f>50000+43000</f>
        <v>93000</v>
      </c>
      <c r="C67" s="24">
        <v>0</v>
      </c>
      <c r="D67" s="24">
        <v>0</v>
      </c>
    </row>
    <row r="68" spans="1:4" s="15" customFormat="1" ht="36.75" customHeight="1">
      <c r="A68" s="9" t="s">
        <v>24</v>
      </c>
      <c r="B68" s="10">
        <f>B19+B58+B66</f>
        <v>309871788.15</v>
      </c>
      <c r="C68" s="10">
        <f>C19+C58+C66</f>
        <v>168921542.17</v>
      </c>
      <c r="D68" s="10">
        <f>D19+D58+D66</f>
        <v>163098134.10999998</v>
      </c>
    </row>
    <row r="69" spans="1:4" s="17" customFormat="1" ht="19.5" customHeight="1">
      <c r="A69" s="16"/>
      <c r="C69" s="22"/>
      <c r="D69" s="22" t="s">
        <v>55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6"/>
    </row>
    <row r="74" spans="1:2" s="20" customFormat="1" ht="15.75">
      <c r="A74" s="18"/>
      <c r="B74" s="47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2021-08-23T11:15:18Z</dcterms:modified>
  <cp:category/>
  <cp:version/>
  <cp:contentType/>
  <cp:contentStatus/>
</cp:coreProperties>
</file>