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<sst xmlns="http://schemas.openxmlformats.org/spreadsheetml/2006/main" count="60" uniqueCount="59">
  <si>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1</t>
  </si>
  <si>
    <t>Сумма, руб.</t>
  </si>
  <si>
    <t>Название безвозмездных поступлений/КБК</t>
  </si>
  <si>
    <t xml:space="preserve">Субвенции </t>
  </si>
  <si>
    <t>2020 год</t>
  </si>
  <si>
    <t>Дотации</t>
  </si>
  <si>
    <t>2021 год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</si>
  <si>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</si>
  <si>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</si>
  <si>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</si>
  <si>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</si>
  <si>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</si>
  <si>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</si>
  <si>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</si>
  <si>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</si>
  <si>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</si>
  <si>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</si>
  <si>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</si>
  <si>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</si>
  <si>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</si>
  <si>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</si>
  <si>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</si>
  <si>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 xml:space="preserve">Субвенции бюджетам муниципальных районов, городских округов Ивановской области на осуществление государственных полномочий по расчету и предоставлению бюджетам поселений субвенций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Федерации/ 035 2 02 35120 05 0000 150 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</si>
  <si>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150</t>
  </si>
  <si>
    <t xml:space="preserve">I. Межбюджетные трансферты, поступающие из областного бюджета </t>
  </si>
  <si>
    <t xml:space="preserve">Субсидии </t>
  </si>
  <si>
    <t>ИТОГО:</t>
  </si>
  <si>
    <t>Безвозмездные поступления в бюджет Южского муниципального района в 2020 году и плановом периоде 2021 и 2022 годов</t>
  </si>
  <si>
    <t>2022 год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</si>
  <si>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</si>
  <si>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непрограммных мероприятий по наказам избирателей депутатам Ивановской областной Думы/035 2 02 29999 05 0000 150</t>
  </si>
  <si>
    <t>Субсидии бюджетам муниципальных районов и городских округов Ивановской области по организации питания обучающихся 1-4 классов муниципальных общеобразовательных организаций/039 2 02 29999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</si>
  <si>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организациях/039 2 02 25210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</si>
  <si>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</si>
  <si>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районов/039 2 07 05020 05 0000 150  </t>
  </si>
  <si>
    <t>Субсидии бюджетам муниципальных образований Ивановской области на проведение комплексных кадастровых работ на территории Ивановской области/041 2 02 25511 05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</si>
  <si>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городах/039 2 02 25169 05 0000 150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</si>
  <si>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спортом/039 2 02 25097 05 0000 150
</t>
  </si>
  <si>
    <t>Субсидии бюджетам муниципальных образований Ивановской области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/039 2 02 25255 05 0000 150</t>
  </si>
  <si>
    <t>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области/044 2 02 20077 05 0000 150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</si>
  <si>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владельцев/044 2 02 30024 05 0000 150</t>
  </si>
  <si>
    <t>II. Иные межбюджетные трансферты, поступающие из областного бюджета</t>
  </si>
  <si>
    <t>III. Межбюджетные трансферты, поступающие из бюджетов поселений</t>
  </si>
  <si>
    <t>IV. Прочие безвозмездные поступления</t>
  </si>
  <si>
    <t xml:space="preserve">Иные межбюджетные трансферты на 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ветеранах"/044 2 02 49999 05 0000 150
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</si>
  <si>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</si>
  <si>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</si>
  <si>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</si>
  <si>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</si>
  <si>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</si>
  <si>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</si>
  <si>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на 2020 год и на плановый</t>
  </si>
  <si>
    <t>период 2021 и 2022 годов""</t>
  </si>
  <si>
    <t>Приложение № 2</t>
  </si>
  <si>
    <t>"Таблица 2</t>
  </si>
  <si>
    <t>"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</si>
  <si>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пунктов/044 2 02 20216 05 0000 150</t>
  </si>
  <si>
    <t>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образовательных организаций, реализующих программы начального общего, основного общего и среднего общего образования, в том числе адаптированные основные общеобразовательные программы/039 2 02 45303 05 0000 150</t>
  </si>
  <si>
    <t>от 17.07.2020 № 59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</si>
</sst>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4" fillId="25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10" xfId="0" applyFont="1" applyFill="1" applyBorder="1" applyAlignment="1">
      <alignment horizontal="justify" vertical="top" wrapText="1"/>
    </xf>
    <xf numFmtId="4" fontId="1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right"/>
    </xf>
    <xf numFmtId="0" fontId="35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31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tabSelected="1" zoomScale="89" zoomScaleNormal="89" workbookViewId="0" topLeftCell="A1">
      <selection activeCell="D17" sqref="D17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2:4" ht="18.75">
      <c r="B1" s="38" t="s">
        <v>53</v>
      </c>
      <c r="C1" s="38"/>
      <c r="D1" s="38"/>
    </row>
    <row r="2" spans="2:4" ht="18.75">
      <c r="B2" s="38" t="s">
        <v>45</v>
      </c>
      <c r="C2" s="38"/>
      <c r="D2" s="38"/>
    </row>
    <row r="3" spans="2:4" ht="18.75">
      <c r="B3" s="38" t="s">
        <v>46</v>
      </c>
      <c r="C3" s="38"/>
      <c r="D3" s="38"/>
    </row>
    <row r="4" spans="2:4" ht="18.75">
      <c r="B4" s="38" t="s">
        <v>47</v>
      </c>
      <c r="C4" s="38"/>
      <c r="D4" s="38"/>
    </row>
    <row r="5" spans="2:4" ht="18.75">
      <c r="B5" s="38" t="s">
        <v>48</v>
      </c>
      <c r="C5" s="38"/>
      <c r="D5" s="38"/>
    </row>
    <row r="6" spans="2:4" ht="18.75">
      <c r="B6" s="38" t="s">
        <v>46</v>
      </c>
      <c r="C6" s="38"/>
      <c r="D6" s="38"/>
    </row>
    <row r="7" spans="2:4" ht="18.75">
      <c r="B7" s="38" t="s">
        <v>49</v>
      </c>
      <c r="C7" s="38"/>
      <c r="D7" s="38"/>
    </row>
    <row r="8" spans="2:4" ht="18.75">
      <c r="B8" s="38" t="s">
        <v>50</v>
      </c>
      <c r="C8" s="38"/>
      <c r="D8" s="38"/>
    </row>
    <row r="9" spans="2:4" ht="18.75">
      <c r="B9" s="38" t="s">
        <v>51</v>
      </c>
      <c r="C9" s="38"/>
      <c r="D9" s="38"/>
    </row>
    <row r="10" spans="2:4" ht="18.75">
      <c r="B10" s="38" t="s">
        <v>52</v>
      </c>
      <c r="C10" s="38"/>
      <c r="D10" s="38"/>
    </row>
    <row r="11" spans="2:4" ht="18.75">
      <c r="B11" s="48" t="s">
        <v>58</v>
      </c>
      <c r="C11" s="38"/>
      <c r="D11" s="38"/>
    </row>
    <row r="13" spans="1:4" ht="20.25" customHeight="1">
      <c r="A13" s="1"/>
      <c r="B13" s="2"/>
      <c r="C13" s="40" t="s">
        <v>54</v>
      </c>
      <c r="D13" s="40"/>
    </row>
    <row r="14" spans="1:4" s="4" customFormat="1" ht="28.5" customHeight="1">
      <c r="A14" s="47" t="s">
        <v>27</v>
      </c>
      <c r="B14" s="47"/>
      <c r="C14" s="47"/>
      <c r="D14" s="47"/>
    </row>
    <row r="15" spans="1:4" ht="18" customHeight="1">
      <c r="A15" s="39"/>
      <c r="B15" s="39"/>
      <c r="C15" s="39"/>
      <c r="D15" s="39"/>
    </row>
    <row r="16" spans="1:4" s="6" customFormat="1" ht="27.75" customHeight="1">
      <c r="A16" s="43" t="s">
        <v>2</v>
      </c>
      <c r="B16" s="44" t="s">
        <v>1</v>
      </c>
      <c r="C16" s="45"/>
      <c r="D16" s="46"/>
    </row>
    <row r="17" spans="1:4" s="6" customFormat="1" ht="27.75" customHeight="1">
      <c r="A17" s="43"/>
      <c r="B17" s="5" t="s">
        <v>4</v>
      </c>
      <c r="C17" s="5" t="s">
        <v>6</v>
      </c>
      <c r="D17" s="5" t="s">
        <v>28</v>
      </c>
    </row>
    <row r="18" spans="1:4" s="8" customFormat="1" ht="22.5" customHeight="1">
      <c r="A18" s="7" t="s">
        <v>0</v>
      </c>
      <c r="B18" s="5">
        <v>2</v>
      </c>
      <c r="C18" s="5">
        <v>3</v>
      </c>
      <c r="D18" s="32">
        <v>4</v>
      </c>
    </row>
    <row r="19" spans="1:4" s="11" customFormat="1" ht="33.75" customHeight="1">
      <c r="A19" s="9" t="s">
        <v>24</v>
      </c>
      <c r="B19" s="10">
        <f>B20+B23+B38+B51</f>
        <v>297331836.34000003</v>
      </c>
      <c r="C19" s="10">
        <f>C20+C23+C38+C51</f>
        <v>244615991.71</v>
      </c>
      <c r="D19" s="10">
        <f>D20+D23+D38+D51</f>
        <v>235861818.51</v>
      </c>
    </row>
    <row r="20" spans="1:4" s="13" customFormat="1" ht="25.5" customHeight="1">
      <c r="A20" s="12" t="s">
        <v>5</v>
      </c>
      <c r="B20" s="29">
        <f>SUM(B21:B22)</f>
        <v>116914680</v>
      </c>
      <c r="C20" s="29">
        <f>SUM(C21:C22)</f>
        <v>89367500</v>
      </c>
      <c r="D20" s="29">
        <f>SUM(D21:D22)</f>
        <v>92115000</v>
      </c>
    </row>
    <row r="21" spans="1:4" s="6" customFormat="1" ht="47.25" customHeight="1">
      <c r="A21" s="30" t="s">
        <v>7</v>
      </c>
      <c r="B21" s="35">
        <v>102491500</v>
      </c>
      <c r="C21" s="24">
        <f>88906000+461500</f>
        <v>89367500</v>
      </c>
      <c r="D21" s="24">
        <f>88906000+3209000</f>
        <v>92115000</v>
      </c>
    </row>
    <row r="22" spans="1:4" s="6" customFormat="1" ht="48" customHeight="1">
      <c r="A22" s="30" t="s">
        <v>8</v>
      </c>
      <c r="B22" s="33">
        <f>14393410+29770</f>
        <v>14423180</v>
      </c>
      <c r="C22" s="33">
        <v>0</v>
      </c>
      <c r="D22" s="24">
        <v>0</v>
      </c>
    </row>
    <row r="23" spans="1:4" s="4" customFormat="1" ht="30" customHeight="1">
      <c r="A23" s="27" t="s">
        <v>25</v>
      </c>
      <c r="B23" s="26">
        <f>SUM(B24:B37)</f>
        <v>54500631.56</v>
      </c>
      <c r="C23" s="26">
        <f>SUM(C24:C37)</f>
        <v>19145112.150000002</v>
      </c>
      <c r="D23" s="26">
        <f>SUM(D24:D37)</f>
        <v>7614914.95</v>
      </c>
    </row>
    <row r="24" spans="1:4" s="4" customFormat="1" ht="57.75" customHeight="1">
      <c r="A24" s="23" t="s">
        <v>9</v>
      </c>
      <c r="B24" s="24">
        <f>485100+48510</f>
        <v>533610</v>
      </c>
      <c r="C24" s="24">
        <f>485100+48510</f>
        <v>533610</v>
      </c>
      <c r="D24" s="24">
        <f>485100+48510</f>
        <v>533610</v>
      </c>
    </row>
    <row r="25" spans="1:4" s="4" customFormat="1" ht="96" customHeight="1">
      <c r="A25" s="23" t="s">
        <v>10</v>
      </c>
      <c r="B25" s="24">
        <v>385023.66</v>
      </c>
      <c r="C25" s="24">
        <v>0</v>
      </c>
      <c r="D25" s="24">
        <v>0</v>
      </c>
    </row>
    <row r="26" spans="1:4" s="4" customFormat="1" ht="98.25" customHeight="1">
      <c r="A26" s="23" t="s">
        <v>11</v>
      </c>
      <c r="B26" s="24">
        <f>865567-8879</f>
        <v>856688</v>
      </c>
      <c r="C26" s="24">
        <v>0</v>
      </c>
      <c r="D26" s="24">
        <v>0</v>
      </c>
    </row>
    <row r="27" spans="1:4" s="4" customFormat="1" ht="91.5" customHeight="1">
      <c r="A27" s="23" t="s">
        <v>12</v>
      </c>
      <c r="B27" s="24">
        <f>4681763-135383</f>
        <v>4546380</v>
      </c>
      <c r="C27" s="24">
        <v>0</v>
      </c>
      <c r="D27" s="24">
        <v>0</v>
      </c>
    </row>
    <row r="28" spans="1:4" s="4" customFormat="1" ht="78" customHeight="1">
      <c r="A28" s="23" t="s">
        <v>23</v>
      </c>
      <c r="B28" s="24">
        <v>1393218</v>
      </c>
      <c r="C28" s="24">
        <v>0</v>
      </c>
      <c r="D28" s="24">
        <v>0</v>
      </c>
    </row>
    <row r="29" spans="1:4" s="4" customFormat="1" ht="78" customHeight="1">
      <c r="A29" s="23" t="s">
        <v>30</v>
      </c>
      <c r="B29" s="24">
        <v>350000</v>
      </c>
      <c r="C29" s="24">
        <v>0</v>
      </c>
      <c r="D29" s="24">
        <v>0</v>
      </c>
    </row>
    <row r="30" spans="1:4" s="4" customFormat="1" ht="84" customHeight="1">
      <c r="A30" s="23" t="s">
        <v>36</v>
      </c>
      <c r="B30" s="24">
        <v>1117058.69</v>
      </c>
      <c r="C30" s="24">
        <v>2253905.73</v>
      </c>
      <c r="D30" s="24">
        <v>0</v>
      </c>
    </row>
    <row r="31" spans="1:4" s="4" customFormat="1" ht="78" customHeight="1">
      <c r="A31" s="23" t="s">
        <v>31</v>
      </c>
      <c r="B31" s="24">
        <v>1129585.16</v>
      </c>
      <c r="C31" s="24">
        <v>0</v>
      </c>
      <c r="D31" s="24">
        <v>0</v>
      </c>
    </row>
    <row r="32" spans="1:4" s="4" customFormat="1" ht="86.25" customHeight="1">
      <c r="A32" s="23" t="s">
        <v>38</v>
      </c>
      <c r="B32" s="24">
        <v>10028710</v>
      </c>
      <c r="C32" s="24">
        <v>0</v>
      </c>
      <c r="D32" s="24">
        <v>0</v>
      </c>
    </row>
    <row r="33" spans="1:4" s="4" customFormat="1" ht="78" customHeight="1">
      <c r="A33" s="23" t="s">
        <v>32</v>
      </c>
      <c r="B33" s="24">
        <v>0</v>
      </c>
      <c r="C33" s="24">
        <v>4509094.65</v>
      </c>
      <c r="D33" s="24">
        <v>0</v>
      </c>
    </row>
    <row r="34" spans="1:4" s="4" customFormat="1" ht="65.25" customHeight="1">
      <c r="A34" s="23" t="s">
        <v>37</v>
      </c>
      <c r="B34" s="24">
        <v>0</v>
      </c>
      <c r="C34" s="24">
        <v>2238602.2</v>
      </c>
      <c r="D34" s="24">
        <v>2268978.5</v>
      </c>
    </row>
    <row r="35" spans="1:4" s="4" customFormat="1" ht="63" customHeight="1">
      <c r="A35" s="23" t="s">
        <v>35</v>
      </c>
      <c r="B35" s="24">
        <v>300400</v>
      </c>
      <c r="C35" s="24">
        <v>0</v>
      </c>
      <c r="D35" s="24">
        <v>0</v>
      </c>
    </row>
    <row r="36" spans="1:4" s="4" customFormat="1" ht="63" customHeight="1">
      <c r="A36" s="36" t="s">
        <v>39</v>
      </c>
      <c r="B36" s="37">
        <f>36639880.67-7500000</f>
        <v>29139880.67</v>
      </c>
      <c r="C36" s="37">
        <f>14674320.33-9600000</f>
        <v>5074320.33</v>
      </c>
      <c r="D36" s="37">
        <v>0</v>
      </c>
    </row>
    <row r="37" spans="1:4" s="4" customFormat="1" ht="84.75" customHeight="1">
      <c r="A37" s="23" t="s">
        <v>56</v>
      </c>
      <c r="B37" s="24">
        <v>4720077.38</v>
      </c>
      <c r="C37" s="24">
        <v>4535579.24</v>
      </c>
      <c r="D37" s="24">
        <v>4812326.45</v>
      </c>
    </row>
    <row r="38" spans="1:4" s="6" customFormat="1" ht="30" customHeight="1">
      <c r="A38" s="25" t="s">
        <v>3</v>
      </c>
      <c r="B38" s="26">
        <f>SUM(B39:B50)</f>
        <v>122754244.78</v>
      </c>
      <c r="C38" s="26">
        <f>SUM(C39:C50)</f>
        <v>127744539.56</v>
      </c>
      <c r="D38" s="26">
        <f>SUM(D39:D50)</f>
        <v>127773063.56</v>
      </c>
    </row>
    <row r="39" spans="1:4" ht="67.5" customHeight="1">
      <c r="A39" s="28" t="s">
        <v>13</v>
      </c>
      <c r="B39" s="24">
        <f>437224.28+344.92</f>
        <v>437569.2</v>
      </c>
      <c r="C39" s="24">
        <v>408434</v>
      </c>
      <c r="D39" s="24">
        <v>408434</v>
      </c>
    </row>
    <row r="40" spans="1:4" ht="68.25" customHeight="1">
      <c r="A40" s="23" t="s">
        <v>14</v>
      </c>
      <c r="B40" s="24">
        <v>11273</v>
      </c>
      <c r="C40" s="24">
        <v>11273</v>
      </c>
      <c r="D40" s="24">
        <v>11273</v>
      </c>
    </row>
    <row r="41" spans="1:4" ht="102" customHeight="1">
      <c r="A41" s="23" t="s">
        <v>15</v>
      </c>
      <c r="B41" s="24">
        <v>36345</v>
      </c>
      <c r="C41" s="24">
        <v>35942</v>
      </c>
      <c r="D41" s="24">
        <v>35942</v>
      </c>
    </row>
    <row r="42" spans="1:4" ht="121.5" customHeight="1">
      <c r="A42" s="23" t="s">
        <v>16</v>
      </c>
      <c r="B42" s="24">
        <v>625902</v>
      </c>
      <c r="C42" s="24">
        <v>617036</v>
      </c>
      <c r="D42" s="24">
        <v>617036</v>
      </c>
    </row>
    <row r="43" spans="1:4" ht="116.25" customHeight="1">
      <c r="A43" s="23" t="s">
        <v>29</v>
      </c>
      <c r="B43" s="24">
        <f>38475763+413299</f>
        <v>38889062</v>
      </c>
      <c r="C43" s="24">
        <v>41448975</v>
      </c>
      <c r="D43" s="24">
        <v>41448975</v>
      </c>
    </row>
    <row r="44" spans="1:4" s="14" customFormat="1" ht="157.5" customHeight="1">
      <c r="A44" s="23" t="s">
        <v>17</v>
      </c>
      <c r="B44" s="31">
        <f>78162470.75+502898.5</f>
        <v>78665369.25</v>
      </c>
      <c r="C44" s="31">
        <v>81155423</v>
      </c>
      <c r="D44" s="31">
        <v>81155423</v>
      </c>
    </row>
    <row r="45" spans="1:4" ht="87.75" customHeight="1">
      <c r="A45" s="23" t="s">
        <v>18</v>
      </c>
      <c r="B45" s="24">
        <f>46200+4620</f>
        <v>50820</v>
      </c>
      <c r="C45" s="24">
        <f>46200+4620</f>
        <v>50820</v>
      </c>
      <c r="D45" s="24">
        <f>46200+4620</f>
        <v>50820</v>
      </c>
    </row>
    <row r="46" spans="1:4" ht="102" customHeight="1">
      <c r="A46" s="23" t="s">
        <v>19</v>
      </c>
      <c r="B46" s="24">
        <v>752210.16</v>
      </c>
      <c r="C46" s="24">
        <v>752210.16</v>
      </c>
      <c r="D46" s="24">
        <v>752210.16</v>
      </c>
    </row>
    <row r="47" spans="1:4" ht="81" customHeight="1">
      <c r="A47" s="23" t="s">
        <v>21</v>
      </c>
      <c r="B47" s="37">
        <f>1073457+2146914-120371</f>
        <v>3100000</v>
      </c>
      <c r="C47" s="24">
        <f>8587656-5367285</f>
        <v>3220371</v>
      </c>
      <c r="D47" s="24">
        <f>1114436+2105935</f>
        <v>3220371</v>
      </c>
    </row>
    <row r="48" spans="1:4" ht="89.25" customHeight="1">
      <c r="A48" s="23" t="s">
        <v>40</v>
      </c>
      <c r="B48" s="24">
        <f>6606+3454.22+55338.73</f>
        <v>65398.950000000004</v>
      </c>
      <c r="C48" s="24">
        <f>3303-3303+23882.4</f>
        <v>23882.4</v>
      </c>
      <c r="D48" s="24">
        <f>3303-3303+23882.4</f>
        <v>23882.4</v>
      </c>
    </row>
    <row r="49" spans="1:4" ht="120.75" customHeight="1">
      <c r="A49" s="23" t="s">
        <v>20</v>
      </c>
      <c r="B49" s="24">
        <v>101433.22</v>
      </c>
      <c r="C49" s="24">
        <v>0</v>
      </c>
      <c r="D49" s="24">
        <v>0</v>
      </c>
    </row>
    <row r="50" spans="1:4" ht="114" customHeight="1">
      <c r="A50" s="23" t="s">
        <v>22</v>
      </c>
      <c r="B50" s="24">
        <f>5620+13242</f>
        <v>18862</v>
      </c>
      <c r="C50" s="24">
        <f>5910+14263</f>
        <v>20173</v>
      </c>
      <c r="D50" s="24">
        <v>48697</v>
      </c>
    </row>
    <row r="51" spans="1:4" ht="31.5" customHeight="1">
      <c r="A51" s="34" t="s">
        <v>41</v>
      </c>
      <c r="B51" s="10">
        <f>SUM(B52:B53)</f>
        <v>3162280</v>
      </c>
      <c r="C51" s="10">
        <f>SUM(C52:C53)</f>
        <v>8358840</v>
      </c>
      <c r="D51" s="10">
        <f>SUM(D52:D53)</f>
        <v>8358840</v>
      </c>
    </row>
    <row r="52" spans="1:4" ht="138.75" customHeight="1">
      <c r="A52" s="23" t="s">
        <v>44</v>
      </c>
      <c r="B52" s="24">
        <v>376000</v>
      </c>
      <c r="C52" s="24">
        <v>0</v>
      </c>
      <c r="D52" s="24">
        <v>0</v>
      </c>
    </row>
    <row r="53" spans="1:4" ht="117" customHeight="1">
      <c r="A53" s="36" t="s">
        <v>57</v>
      </c>
      <c r="B53" s="37">
        <v>2786280</v>
      </c>
      <c r="C53" s="37">
        <v>8358840</v>
      </c>
      <c r="D53" s="37">
        <v>8358840</v>
      </c>
    </row>
    <row r="54" spans="1:4" ht="31.5" customHeight="1">
      <c r="A54" s="34" t="s">
        <v>42</v>
      </c>
      <c r="B54" s="10">
        <f>B55</f>
        <v>268054.8</v>
      </c>
      <c r="C54" s="10">
        <f>C55</f>
        <v>0</v>
      </c>
      <c r="D54" s="10">
        <f>D55</f>
        <v>0</v>
      </c>
    </row>
    <row r="55" spans="1:4" ht="85.5" customHeight="1">
      <c r="A55" s="23" t="s">
        <v>33</v>
      </c>
      <c r="B55" s="24">
        <f>146214+121840.8</f>
        <v>268054.8</v>
      </c>
      <c r="C55" s="24">
        <v>0</v>
      </c>
      <c r="D55" s="24">
        <v>0</v>
      </c>
    </row>
    <row r="56" spans="1:4" ht="35.25" customHeight="1">
      <c r="A56" s="34" t="s">
        <v>43</v>
      </c>
      <c r="B56" s="10">
        <f>B57</f>
        <v>50000</v>
      </c>
      <c r="C56" s="10">
        <f>C57</f>
        <v>0</v>
      </c>
      <c r="D56" s="10">
        <f>D57</f>
        <v>0</v>
      </c>
    </row>
    <row r="57" spans="1:4" ht="51" customHeight="1">
      <c r="A57" s="23" t="s">
        <v>34</v>
      </c>
      <c r="B57" s="24">
        <v>50000</v>
      </c>
      <c r="C57" s="24">
        <v>0</v>
      </c>
      <c r="D57" s="24">
        <v>0</v>
      </c>
    </row>
    <row r="58" spans="1:4" s="15" customFormat="1" ht="36.75" customHeight="1">
      <c r="A58" s="9" t="s">
        <v>26</v>
      </c>
      <c r="B58" s="10">
        <f>B19+B54+B56</f>
        <v>297649891.14000005</v>
      </c>
      <c r="C58" s="10">
        <f>C19+C54+C56</f>
        <v>244615991.71</v>
      </c>
      <c r="D58" s="10">
        <f>D19+D54+D56</f>
        <v>235861818.51</v>
      </c>
    </row>
    <row r="59" spans="1:4" s="17" customFormat="1" ht="19.5" customHeight="1">
      <c r="A59" s="16"/>
      <c r="C59" s="22"/>
      <c r="D59" s="22" t="s">
        <v>55</v>
      </c>
    </row>
    <row r="60" s="19" customFormat="1" ht="19.5" customHeight="1">
      <c r="A60" s="18"/>
    </row>
    <row r="61" ht="18.75">
      <c r="A61" s="16"/>
    </row>
    <row r="62" ht="18.75">
      <c r="A62" s="16"/>
    </row>
    <row r="63" spans="1:2" s="20" customFormat="1" ht="15.75">
      <c r="A63" s="18"/>
      <c r="B63" s="41"/>
    </row>
    <row r="64" spans="1:2" s="20" customFormat="1" ht="15.75">
      <c r="A64" s="18"/>
      <c r="B64" s="42"/>
    </row>
    <row r="65" spans="1:2" s="20" customFormat="1" ht="15.75">
      <c r="A65" s="18"/>
      <c r="B65" s="21"/>
    </row>
    <row r="66" s="20" customFormat="1" ht="15.75">
      <c r="A66" s="18"/>
    </row>
    <row r="67" ht="18.75">
      <c r="A67" s="16"/>
    </row>
    <row r="68" ht="18.75">
      <c r="A68" s="16"/>
    </row>
    <row r="69" ht="18.75">
      <c r="A69" s="16"/>
    </row>
    <row r="70" ht="18.75">
      <c r="A70" s="16"/>
    </row>
  </sheetData>
  <sheetProtection selectLockedCells="1" selectUnlockedCells="1"/>
  <mergeCells count="17">
    <mergeCell ref="B9:D9"/>
    <mergeCell ref="B11:D11"/>
    <mergeCell ref="B1:D1"/>
    <mergeCell ref="B2:D2"/>
    <mergeCell ref="B3:D3"/>
    <mergeCell ref="B4:D4"/>
    <mergeCell ref="B5:D5"/>
    <mergeCell ref="B6:D6"/>
    <mergeCell ref="B7:D7"/>
    <mergeCell ref="B8:D8"/>
    <mergeCell ref="B10:D10"/>
    <mergeCell ref="A15:D15"/>
    <mergeCell ref="C13:D13"/>
    <mergeCell ref="B63:B64"/>
    <mergeCell ref="A16:A17"/>
    <mergeCell ref="B16:D16"/>
    <mergeCell ref="A14:D14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2019-10-22T08:32:00Z</cp:lastPrinted>
  <dcterms:created xsi:type="dcterms:W3CDTF">2015-11-12T13:52:25Z</dcterms:created>
  <dcterms:modified xsi:type="dcterms:W3CDTF">2020-08-12T08:07:15Z</dcterms:modified>
  <cp:category/>
  <cp:version/>
  <cp:contentType/>
  <cp:contentStatus/>
</cp:coreProperties>
</file>