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<sst xmlns="http://schemas.openxmlformats.org/spreadsheetml/2006/main" count="47" uniqueCount="47">
  <si>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</si>
  <si>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</si>
  <si>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</si>
  <si>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</si>
  <si>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</si>
  <si>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</si>
  <si>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</si>
  <si>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</si>
  <si>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</si>
  <si>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</si>
  <si>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</si>
  <si>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</si>
  <si>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</si>
  <si>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</si>
  <si>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</si>
  <si>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</si>
  <si>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</si>
  <si>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</si>
  <si>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</si>
  <si>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</si>
  <si>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</si>
  <si>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</si>
  <si>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</si>
  <si>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</si>
  <si>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</si>
  <si>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</si>
  <si>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</si>
  <si>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</si>
  <si>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</si>
  <si>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</si>
  <si>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</si>
  <si>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</si>
  <si>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</si>
  <si>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</si>
  <si>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Новоклязьминское сельское поселение</t>
  </si>
  <si>
    <t>- Мугреево-Никольское сельское поселение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</si>
  <si>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</t>
  </si>
  <si>
    <t>IV. Прочие безвозмездные поступления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</si>
  <si>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направленностей/039 2 02 25491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</si>
  <si>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организаций/039 2 02 45303 05 0000 150</t>
  </si>
  <si>
    <t>- Южское городское поселение</t>
  </si>
  <si>
    <t>Таблица 2</t>
  </si>
  <si>
    <t>Безвозмездные поступления в бюджет Южского муниципального района в 2022 году и плановом периоде 2023 и 2024 годов</t>
  </si>
  <si>
    <t>2024 год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</si>
  <si>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</si>
  <si>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</si>
  <si>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Иные межбюджетные трансферты бюджетам муниципальных районов Ивановской области на благоустройство территорий муниципальных дошкольных образовательных организаций Ивановской области/039 2 02 49999 05 0000 150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</si>
</sst>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3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0" fontId="19" fillId="24" borderId="10" xfId="0" applyFont="1" applyFill="1" applyBorder="1" applyAlignment="1">
      <alignment horizontal="justify" vertical="top" wrapText="1"/>
    </xf>
    <xf numFmtId="0" fontId="3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="89" zoomScaleNormal="89" workbookViewId="0" topLeftCell="A16">
      <selection activeCell="B17" sqref="B17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1:4" ht="20.25" customHeight="1">
      <c r="A1" s="1"/>
      <c r="B1" s="2"/>
      <c r="C1" s="43" t="s">
        <v>41</v>
      </c>
      <c r="D1" s="43"/>
    </row>
    <row r="2" spans="1:4" s="4" customFormat="1" ht="28.5" customHeight="1">
      <c r="A2" s="50" t="s">
        <v>42</v>
      </c>
      <c r="B2" s="50"/>
      <c r="C2" s="50"/>
      <c r="D2" s="50"/>
    </row>
    <row r="3" spans="1:4" ht="18" customHeight="1">
      <c r="A3" s="42"/>
      <c r="B3" s="42"/>
      <c r="C3" s="42"/>
      <c r="D3" s="42"/>
    </row>
    <row r="4" spans="1:4" s="6" customFormat="1" ht="27.75" customHeight="1">
      <c r="A4" s="46" t="s">
        <v>2</v>
      </c>
      <c r="B4" s="47" t="s">
        <v>1</v>
      </c>
      <c r="C4" s="48"/>
      <c r="D4" s="49"/>
    </row>
    <row r="5" spans="1:4" s="6" customFormat="1" ht="27.75" customHeight="1">
      <c r="A5" s="46"/>
      <c r="B5" s="5" t="s">
        <v>23</v>
      </c>
      <c r="C5" s="5" t="s">
        <v>25</v>
      </c>
      <c r="D5" s="5" t="s">
        <v>43</v>
      </c>
    </row>
    <row r="6" spans="1:4" s="8" customFormat="1" ht="22.5" customHeight="1">
      <c r="A6" s="7" t="s">
        <v>0</v>
      </c>
      <c r="B6" s="5">
        <v>2</v>
      </c>
      <c r="C6" s="5">
        <v>3</v>
      </c>
      <c r="D6" s="31">
        <v>4</v>
      </c>
    </row>
    <row r="7" spans="1:4" s="11" customFormat="1" ht="33.75" customHeight="1">
      <c r="A7" s="9" t="s">
        <v>20</v>
      </c>
      <c r="B7" s="10">
        <f>B8+B11+B22+B34</f>
        <v>313884391.44000006</v>
      </c>
      <c r="C7" s="10">
        <f>C8+C11+C22+C34</f>
        <v>254706715.46999997</v>
      </c>
      <c r="D7" s="10">
        <f>D8+D11+D22+D34</f>
        <v>247480016.69</v>
      </c>
    </row>
    <row r="8" spans="1:4" s="13" customFormat="1" ht="25.5" customHeight="1">
      <c r="A8" s="12" t="s">
        <v>4</v>
      </c>
      <c r="B8" s="28">
        <f>SUM(B9:B10)</f>
        <v>135808802.82</v>
      </c>
      <c r="C8" s="28">
        <f>SUM(C9:C10)</f>
        <v>109622900</v>
      </c>
      <c r="D8" s="28">
        <f>SUM(D9:D10)</f>
        <v>100051100</v>
      </c>
    </row>
    <row r="9" spans="1:4" s="6" customFormat="1" ht="47.25" customHeight="1">
      <c r="A9" s="29" t="s">
        <v>5</v>
      </c>
      <c r="B9" s="33">
        <f>108208100+5626800</f>
        <v>113834900</v>
      </c>
      <c r="C9" s="34">
        <f>89553500+20069400</f>
        <v>109622900</v>
      </c>
      <c r="D9" s="34">
        <f>89553500+10497600</f>
        <v>100051100</v>
      </c>
    </row>
    <row r="10" spans="1:4" s="6" customFormat="1" ht="48" customHeight="1">
      <c r="A10" s="29" t="s">
        <v>6</v>
      </c>
      <c r="B10" s="32">
        <f>21087775.95+886126.87</f>
        <v>21973902.82</v>
      </c>
      <c r="C10" s="32">
        <v>0</v>
      </c>
      <c r="D10" s="24">
        <v>0</v>
      </c>
    </row>
    <row r="11" spans="1:4" s="4" customFormat="1" ht="30" customHeight="1">
      <c r="A11" s="27" t="s">
        <v>21</v>
      </c>
      <c r="B11" s="26">
        <f>SUM(B12:B21)</f>
        <v>23104438.88</v>
      </c>
      <c r="C11" s="26">
        <f>SUM(C12:C21)</f>
        <v>8452259.25</v>
      </c>
      <c r="D11" s="26">
        <f>SUM(D12:D21)</f>
        <v>11344361.870000001</v>
      </c>
    </row>
    <row r="12" spans="1:4" s="4" customFormat="1" ht="57.75" customHeight="1">
      <c r="A12" s="23" t="s">
        <v>7</v>
      </c>
      <c r="B12" s="24">
        <v>546840</v>
      </c>
      <c r="C12" s="24">
        <v>546840</v>
      </c>
      <c r="D12" s="24">
        <v>546840</v>
      </c>
    </row>
    <row r="13" spans="1:4" s="4" customFormat="1" ht="96" customHeight="1">
      <c r="A13" s="23" t="s">
        <v>8</v>
      </c>
      <c r="B13" s="24">
        <v>1806131.03</v>
      </c>
      <c r="C13" s="24">
        <v>0</v>
      </c>
      <c r="D13" s="24">
        <v>0</v>
      </c>
    </row>
    <row r="14" spans="1:4" s="4" customFormat="1" ht="98.25" customHeight="1">
      <c r="A14" s="23" t="s">
        <v>9</v>
      </c>
      <c r="B14" s="24">
        <f>1385478-257801</f>
        <v>1127677</v>
      </c>
      <c r="C14" s="24">
        <v>0</v>
      </c>
      <c r="D14" s="24">
        <v>0</v>
      </c>
    </row>
    <row r="15" spans="1:4" s="4" customFormat="1" ht="91.5" customHeight="1">
      <c r="A15" s="23" t="s">
        <v>10</v>
      </c>
      <c r="B15" s="24">
        <f>5640876+121781</f>
        <v>5762657</v>
      </c>
      <c r="C15" s="24">
        <v>0</v>
      </c>
      <c r="D15" s="24">
        <v>0</v>
      </c>
    </row>
    <row r="16" spans="1:4" s="4" customFormat="1" ht="78" customHeight="1">
      <c r="A16" s="23" t="s">
        <v>19</v>
      </c>
      <c r="B16" s="24">
        <v>1558414</v>
      </c>
      <c r="C16" s="24">
        <v>0</v>
      </c>
      <c r="D16" s="24">
        <v>0</v>
      </c>
    </row>
    <row r="17" spans="1:4" s="4" customFormat="1" ht="68.25" customHeight="1">
      <c r="A17" s="23" t="s">
        <v>29</v>
      </c>
      <c r="B17" s="24">
        <f>8035004.4-433686.15</f>
        <v>7601318.25</v>
      </c>
      <c r="C17" s="24">
        <f>7797742.8+107676.45</f>
        <v>7905419.25</v>
      </c>
      <c r="D17" s="24">
        <v>8127461.25</v>
      </c>
    </row>
    <row r="18" spans="1:4" s="4" customFormat="1" ht="66.75" customHeight="1">
      <c r="A18" s="40" t="s">
        <v>36</v>
      </c>
      <c r="B18" s="24">
        <f>2349818.19+59101.01</f>
        <v>2408919.1999999997</v>
      </c>
      <c r="C18" s="24">
        <v>0</v>
      </c>
      <c r="D18" s="24">
        <v>2670060.62</v>
      </c>
    </row>
    <row r="19" spans="1:4" s="4" customFormat="1" ht="74.25" customHeight="1">
      <c r="A19" s="23" t="s">
        <v>38</v>
      </c>
      <c r="B19" s="24">
        <v>492482.4</v>
      </c>
      <c r="C19" s="24">
        <v>0</v>
      </c>
      <c r="D19" s="24">
        <v>0</v>
      </c>
    </row>
    <row r="20" spans="1:4" s="4" customFormat="1" ht="82.5" customHeight="1">
      <c r="A20" s="23" t="s">
        <v>44</v>
      </c>
      <c r="B20" s="24">
        <v>1300000</v>
      </c>
      <c r="C20" s="24">
        <v>0</v>
      </c>
      <c r="D20" s="24">
        <v>0</v>
      </c>
    </row>
    <row r="21" spans="1:4" s="4" customFormat="1" ht="80.25" customHeight="1">
      <c r="A21" s="23" t="s">
        <v>45</v>
      </c>
      <c r="B21" s="24">
        <v>500000</v>
      </c>
      <c r="C21" s="24">
        <v>0</v>
      </c>
      <c r="D21" s="24">
        <v>0</v>
      </c>
    </row>
    <row r="22" spans="1:4" s="6" customFormat="1" ht="30" customHeight="1">
      <c r="A22" s="25" t="s">
        <v>3</v>
      </c>
      <c r="B22" s="26">
        <f>SUM(B23:B33)</f>
        <v>133782032.52000001</v>
      </c>
      <c r="C22" s="26">
        <f>SUM(C23:C33)</f>
        <v>127960236.21999998</v>
      </c>
      <c r="D22" s="26">
        <f>SUM(D23:D33)</f>
        <v>127960074.82</v>
      </c>
    </row>
    <row r="23" spans="1:4" ht="67.5" customHeight="1">
      <c r="A23" s="37" t="s">
        <v>11</v>
      </c>
      <c r="B23" s="24">
        <v>466591.09</v>
      </c>
      <c r="C23" s="24">
        <v>408434</v>
      </c>
      <c r="D23" s="24">
        <v>408434</v>
      </c>
    </row>
    <row r="24" spans="1:4" ht="68.25" customHeight="1">
      <c r="A24" s="23" t="s">
        <v>12</v>
      </c>
      <c r="B24" s="24">
        <v>10971</v>
      </c>
      <c r="C24" s="24">
        <v>11125.5</v>
      </c>
      <c r="D24" s="24">
        <v>11125.5</v>
      </c>
    </row>
    <row r="25" spans="1:4" ht="121.5" customHeight="1">
      <c r="A25" s="23" t="s">
        <v>13</v>
      </c>
      <c r="B25" s="24">
        <v>515561</v>
      </c>
      <c r="C25" s="24">
        <v>506857</v>
      </c>
      <c r="D25" s="24">
        <v>506857</v>
      </c>
    </row>
    <row r="26" spans="1:4" ht="116.25" customHeight="1">
      <c r="A26" s="23" t="s">
        <v>24</v>
      </c>
      <c r="B26" s="24">
        <f>41240052+168284</f>
        <v>41408336</v>
      </c>
      <c r="C26" s="24">
        <v>41448975</v>
      </c>
      <c r="D26" s="24">
        <v>41448975</v>
      </c>
    </row>
    <row r="27" spans="1:4" s="14" customFormat="1" ht="157.5" customHeight="1">
      <c r="A27" s="23" t="s">
        <v>14</v>
      </c>
      <c r="B27" s="30">
        <f>84000656.75+273591.5</f>
        <v>84274248.25</v>
      </c>
      <c r="C27" s="30">
        <v>80977838</v>
      </c>
      <c r="D27" s="30">
        <v>80977838</v>
      </c>
    </row>
    <row r="28" spans="1:4" ht="87.75" customHeight="1">
      <c r="A28" s="23" t="s">
        <v>15</v>
      </c>
      <c r="B28" s="24">
        <v>52080</v>
      </c>
      <c r="C28" s="24">
        <v>52080</v>
      </c>
      <c r="D28" s="24">
        <v>52080</v>
      </c>
    </row>
    <row r="29" spans="1:4" ht="102" customHeight="1">
      <c r="A29" s="23" t="s">
        <v>16</v>
      </c>
      <c r="B29" s="24">
        <v>1194575.73</v>
      </c>
      <c r="C29" s="24">
        <v>752210.16</v>
      </c>
      <c r="D29" s="24">
        <v>752210.16</v>
      </c>
    </row>
    <row r="30" spans="1:4" ht="81" customHeight="1">
      <c r="A30" s="23" t="s">
        <v>18</v>
      </c>
      <c r="B30" s="24">
        <f>6609556.8-944222.4</f>
        <v>5665334.399999999</v>
      </c>
      <c r="C30" s="24">
        <v>3776889.6</v>
      </c>
      <c r="D30" s="24">
        <f>944222.4+2832667.2</f>
        <v>3776889.6</v>
      </c>
    </row>
    <row r="31" spans="1:4" ht="92.25" customHeight="1">
      <c r="A31" s="23" t="s">
        <v>26</v>
      </c>
      <c r="B31" s="24">
        <v>66392.85</v>
      </c>
      <c r="C31" s="24">
        <v>24245.25</v>
      </c>
      <c r="D31" s="24">
        <v>24245.25</v>
      </c>
    </row>
    <row r="32" spans="1:4" ht="120.75" customHeight="1">
      <c r="A32" s="23" t="s">
        <v>17</v>
      </c>
      <c r="B32" s="24">
        <v>101433.22</v>
      </c>
      <c r="C32" s="24">
        <v>0</v>
      </c>
      <c r="D32" s="24">
        <v>0</v>
      </c>
    </row>
    <row r="33" spans="1:4" ht="105" customHeight="1">
      <c r="A33" s="23" t="s">
        <v>28</v>
      </c>
      <c r="B33" s="24">
        <f>24425.32+2083.66</f>
        <v>26508.98</v>
      </c>
      <c r="C33" s="24">
        <f>5079.62-3497.91</f>
        <v>1581.71</v>
      </c>
      <c r="D33" s="24">
        <v>1420.31</v>
      </c>
    </row>
    <row r="34" spans="1:4" ht="30.75" customHeight="1">
      <c r="A34" s="36" t="s">
        <v>27</v>
      </c>
      <c r="B34" s="35">
        <f>SUM(B35:B36)</f>
        <v>21189117.22</v>
      </c>
      <c r="C34" s="35">
        <f>SUM(C35:C36)</f>
        <v>8671320</v>
      </c>
      <c r="D34" s="35">
        <f>SUM(D35:D36)</f>
        <v>8124480</v>
      </c>
    </row>
    <row r="35" spans="1:4" ht="87.75" customHeight="1">
      <c r="A35" s="23" t="s">
        <v>39</v>
      </c>
      <c r="B35" s="24">
        <f>8436960+234360</f>
        <v>8671320</v>
      </c>
      <c r="C35" s="24">
        <f>8436960+234360</f>
        <v>8671320</v>
      </c>
      <c r="D35" s="24">
        <v>8124480</v>
      </c>
    </row>
    <row r="36" spans="1:4" ht="71.25" customHeight="1">
      <c r="A36" s="23" t="s">
        <v>46</v>
      </c>
      <c r="B36" s="24">
        <v>12517797.22</v>
      </c>
      <c r="C36" s="24">
        <v>0</v>
      </c>
      <c r="D36" s="24">
        <v>0</v>
      </c>
    </row>
    <row r="37" spans="1:4" ht="39.75" customHeight="1">
      <c r="A37" s="38" t="s">
        <v>30</v>
      </c>
      <c r="B37" s="35">
        <f>B38</f>
        <v>366833.4</v>
      </c>
      <c r="C37" s="35">
        <f>C38</f>
        <v>366833.4</v>
      </c>
      <c r="D37" s="35">
        <f>D38</f>
        <v>0</v>
      </c>
    </row>
    <row r="38" spans="1:4" ht="84.75" customHeight="1">
      <c r="A38" s="23" t="s">
        <v>31</v>
      </c>
      <c r="B38" s="24">
        <f>SUM(B39:B43)</f>
        <v>366833.4</v>
      </c>
      <c r="C38" s="24">
        <f>SUM(C40:C43)</f>
        <v>366833.4</v>
      </c>
      <c r="D38" s="24">
        <f>SUM(D40:D43)</f>
        <v>0</v>
      </c>
    </row>
    <row r="39" spans="1:4" ht="37.5" customHeight="1" hidden="1">
      <c r="A39" s="39" t="s">
        <v>40</v>
      </c>
      <c r="B39" s="24">
        <v>0</v>
      </c>
      <c r="C39" s="24">
        <v>0</v>
      </c>
      <c r="D39" s="24">
        <v>0</v>
      </c>
    </row>
    <row r="40" spans="1:4" ht="30.75" customHeight="1">
      <c r="A40" s="39" t="s">
        <v>32</v>
      </c>
      <c r="B40" s="24">
        <v>237572.4</v>
      </c>
      <c r="C40" s="24">
        <v>237572.4</v>
      </c>
      <c r="D40" s="24">
        <v>0</v>
      </c>
    </row>
    <row r="41" spans="1:4" ht="31.5" customHeight="1">
      <c r="A41" s="39" t="s">
        <v>33</v>
      </c>
      <c r="B41" s="24">
        <v>43087</v>
      </c>
      <c r="C41" s="24">
        <v>43087</v>
      </c>
      <c r="D41" s="24">
        <v>0</v>
      </c>
    </row>
    <row r="42" spans="1:4" ht="30.75" customHeight="1">
      <c r="A42" s="39" t="s">
        <v>34</v>
      </c>
      <c r="B42" s="24">
        <v>43087</v>
      </c>
      <c r="C42" s="24">
        <v>43087</v>
      </c>
      <c r="D42" s="24">
        <v>0</v>
      </c>
    </row>
    <row r="43" spans="1:4" ht="36.75" customHeight="1">
      <c r="A43" s="39" t="s">
        <v>35</v>
      </c>
      <c r="B43" s="24">
        <v>43087</v>
      </c>
      <c r="C43" s="24">
        <v>43087</v>
      </c>
      <c r="D43" s="24">
        <v>0</v>
      </c>
    </row>
    <row r="44" spans="1:4" ht="37.5" customHeight="1" hidden="1">
      <c r="A44" s="41" t="s">
        <v>37</v>
      </c>
      <c r="B44" s="10">
        <v>0</v>
      </c>
      <c r="C44" s="10">
        <v>0</v>
      </c>
      <c r="D44" s="10">
        <v>0</v>
      </c>
    </row>
    <row r="45" spans="1:4" s="15" customFormat="1" ht="36.75" customHeight="1">
      <c r="A45" s="9" t="s">
        <v>22</v>
      </c>
      <c r="B45" s="10">
        <f>B7+B37+B44</f>
        <v>314251224.84000003</v>
      </c>
      <c r="C45" s="10">
        <f>C7+C37+C44</f>
        <v>255073548.86999997</v>
      </c>
      <c r="D45" s="10">
        <f>D7+D37+D44</f>
        <v>247480016.69</v>
      </c>
    </row>
    <row r="46" spans="1:4" s="17" customFormat="1" ht="19.5" customHeight="1">
      <c r="A46" s="16"/>
      <c r="C46" s="22"/>
      <c r="D46" s="22"/>
    </row>
    <row r="47" s="19" customFormat="1" ht="19.5" customHeight="1">
      <c r="A47" s="18"/>
    </row>
    <row r="48" ht="18.75">
      <c r="A48" s="16"/>
    </row>
    <row r="49" ht="18.75">
      <c r="A49" s="16"/>
    </row>
    <row r="50" spans="1:2" s="20" customFormat="1" ht="15.75">
      <c r="A50" s="18"/>
      <c r="B50" s="44"/>
    </row>
    <row r="51" spans="1:2" s="20" customFormat="1" ht="15.75">
      <c r="A51" s="18"/>
      <c r="B51" s="45"/>
    </row>
    <row r="52" spans="1:2" s="20" customFormat="1" ht="15.75">
      <c r="A52" s="18"/>
      <c r="B52" s="21"/>
    </row>
    <row r="53" s="20" customFormat="1" ht="15.75">
      <c r="A53" s="18"/>
    </row>
    <row r="54" ht="18.75">
      <c r="A54" s="16"/>
    </row>
    <row r="55" ht="18.75">
      <c r="A55" s="16"/>
    </row>
    <row r="56" ht="18.75">
      <c r="A56" s="16"/>
    </row>
    <row r="57" ht="18.75">
      <c r="A57" s="16"/>
    </row>
  </sheetData>
  <sheetProtection selectLockedCells="1" selectUnlockedCells="1"/>
  <mergeCells count="6">
    <mergeCell ref="A3:D3"/>
    <mergeCell ref="C1:D1"/>
    <mergeCell ref="B50:B51"/>
    <mergeCell ref="A4:A5"/>
    <mergeCell ref="B4:D4"/>
    <mergeCell ref="A2:D2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2021-12-16T05:47:49Z</cp:lastPrinted>
  <dcterms:created xsi:type="dcterms:W3CDTF">2015-11-12T13:52:25Z</dcterms:created>
  <dcterms:modified xsi:type="dcterms:W3CDTF">2021-12-23T12:48:55Z</dcterms:modified>
  <cp:category/>
  <cp:version/>
  <cp:contentType/>
  <cp:contentStatus/>
</cp:coreProperties>
</file>