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1'!$16:$16</definedName>
  </definedNames>
  <calcPr fullCalcOnLoad="1"/>
</workbook>
</file>

<file path=xl/sharedStrings.xml><?xml version="1.0" encoding="utf-8"?>
<sst xmlns="http://schemas.openxmlformats.org/spreadsheetml/2006/main" count="225" uniqueCount="192">
  <si>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</si>
  <si>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</si>
  <si>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</si>
  <si>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</si>
  <si>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</si>
  <si>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</si>
  <si>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</si>
  <si>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</si>
  <si>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</si>
  <si>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</si>
  <si>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</si>
  <si>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</si>
  <si>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</si>
  <si>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</si>
  <si>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</si>
  <si>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</si>
  <si>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</si>
  <si>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</si>
  <si>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</si>
  <si>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</si>
  <si>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</si>
  <si>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</si>
  <si>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</si>
  <si>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</si>
  <si>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</si>
  <si>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</si>
  <si>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</si>
  <si>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</si>
  <si>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</si>
  <si>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</si>
  <si>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</si>
  <si>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</si>
  <si>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</si>
  <si>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</si>
  <si>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</si>
  <si>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</si>
  <si>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</si>
  <si>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</si>
  <si>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</si>
  <si>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</si>
  <si>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</si>
  <si>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</si>
  <si>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</si>
  <si>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</si>
  <si>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</si>
  <si>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</si>
  <si>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</si>
  <si>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</si>
  <si>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</si>
  <si>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</si>
  <si>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</si>
  <si>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</si>
  <si>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</si>
  <si>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</si>
  <si>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</si>
  <si>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</si>
  <si>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</si>
  <si>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</si>
  <si>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</si>
  <si>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</si>
  <si>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</si>
  <si>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</si>
  <si>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</si>
  <si>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</si>
  <si>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</si>
  <si>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</si>
  <si>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</si>
  <si>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</si>
  <si>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</si>
  <si>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</si>
  <si>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</si>
  <si>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</si>
  <si>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</si>
  <si>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</si>
  <si>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</si>
  <si>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</si>
  <si>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</si>
  <si>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</si>
  <si>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</si>
  <si>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</si>
  <si>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</si>
  <si>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</si>
  <si>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</si>
  <si>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</si>
  <si>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</si>
  <si>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</si>
  <si>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</si>
  <si>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</si>
  <si>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</si>
  <si>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</si>
  <si>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</si>
  <si>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</si>
  <si>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</si>
  <si>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</si>
  <si>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</si>
  <si>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</si>
  <si>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</si>
  <si>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</si>
  <si>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</si>
  <si>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</si>
  <si>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</si>
  <si>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</si>
  <si>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</si>
  <si>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</si>
  <si>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</si>
  <si>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</si>
  <si>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</si>
  <si>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</si>
  <si>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</si>
  <si>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</si>
  <si>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</si>
  <si>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</si>
  <si>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</si>
  <si>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</si>
  <si>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</si>
  <si>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</si>
  <si>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</si>
  <si>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</si>
  <si>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</si>
  <si>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</si>
  <si>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</si>
  <si>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</si>
  <si>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</si>
  <si>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</si>
  <si>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</si>
  <si>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</si>
  <si>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</si>
  <si>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</si>
  <si>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</si>
  <si>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</si>
  <si>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</si>
  <si>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</si>
  <si>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</si>
  <si>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</si>
  <si>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</si>
  <si>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</si>
  <si>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</si>
  <si>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</si>
  <si>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</si>
  <si>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</si>
  <si>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</si>
  <si>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</si>
  <si>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</si>
  <si>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</si>
  <si>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</si>
  <si>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</si>
  <si>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</si>
  <si>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</si>
  <si>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</si>
  <si>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</si>
  <si>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</si>
  <si>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</si>
  <si>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</si>
  <si>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</si>
  <si>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</si>
  <si>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</si>
  <si>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</si>
  <si>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</si>
  <si>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</si>
  <si>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</si>
  <si>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</si>
  <si>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</si>
  <si>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</si>
  <si>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</si>
  <si>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</si>
  <si>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</si>
  <si>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</si>
  <si>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</si>
  <si>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</si>
  <si>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</si>
  <si>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</si>
  <si>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</si>
  <si>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</si>
  <si>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</si>
  <si>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</si>
  <si>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</si>
  <si>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</si>
  <si>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</si>
  <si>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</si>
  <si>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</si>
  <si>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Приложение № 2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</si>
  <si>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</si>
  <si>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</si>
  <si>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</si>
  <si>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</si>
  <si>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</si>
  <si>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Код классификации доходов бюджетов Российской Федерации</t>
  </si>
  <si>
    <t>Таблица 1</t>
  </si>
  <si>
    <t xml:space="preserve">Доходы бюджета Южского муниципального района по группам, подгруппам и статьям классификации доходов бюджетов на 2022 год и на плановый период 2023 и 2024 годов </t>
  </si>
  <si>
    <t>000 1 05 04000 02 0000 110</t>
  </si>
  <si>
    <t>Налог, взимаемый в связи с применением патентной системы налогообложения</t>
  </si>
  <si>
    <t>от 23.12.2021 № 115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</si>
</sst>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6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zoomScalePageLayoutView="0" workbookViewId="0" topLeftCell="A1">
      <selection activeCell="C8" sqref="C8:E8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47" t="s">
        <v>180</v>
      </c>
      <c r="D1" s="47"/>
      <c r="E1" s="47"/>
    </row>
    <row r="2" spans="3:5" ht="18.75">
      <c r="C2" s="47" t="s">
        <v>181</v>
      </c>
      <c r="D2" s="47"/>
      <c r="E2" s="47"/>
    </row>
    <row r="3" spans="3:5" ht="18.75">
      <c r="C3" s="47" t="s">
        <v>182</v>
      </c>
      <c r="D3" s="47"/>
      <c r="E3" s="47"/>
    </row>
    <row r="4" spans="3:5" ht="18.75">
      <c r="C4" s="47" t="s">
        <v>183</v>
      </c>
      <c r="D4" s="47"/>
      <c r="E4" s="47"/>
    </row>
    <row r="5" spans="3:5" ht="18.75">
      <c r="C5" s="47" t="s">
        <v>182</v>
      </c>
      <c r="D5" s="47"/>
      <c r="E5" s="47"/>
    </row>
    <row r="6" spans="3:5" ht="18.75">
      <c r="C6" s="47" t="s">
        <v>184</v>
      </c>
      <c r="D6" s="47"/>
      <c r="E6" s="47"/>
    </row>
    <row r="7" spans="3:5" ht="18.75">
      <c r="C7" s="47" t="s">
        <v>185</v>
      </c>
      <c r="D7" s="47"/>
      <c r="E7" s="47"/>
    </row>
    <row r="8" spans="3:5" ht="18.75">
      <c r="C8" s="47" t="s">
        <v>191</v>
      </c>
      <c r="D8" s="47"/>
      <c r="E8" s="47"/>
    </row>
    <row r="9" spans="3:5" ht="18.75">
      <c r="C9" s="44"/>
      <c r="D9" s="44"/>
      <c r="E9" s="44"/>
    </row>
    <row r="10" spans="3:5" ht="18.75">
      <c r="C10" s="47" t="s">
        <v>187</v>
      </c>
      <c r="D10" s="47"/>
      <c r="E10" s="47"/>
    </row>
    <row r="11" spans="3:5" ht="18.75">
      <c r="C11" s="44"/>
      <c r="D11" s="44"/>
      <c r="E11" s="44"/>
    </row>
    <row r="12" spans="1:5" ht="36.75" customHeight="1">
      <c r="A12" s="48" t="s">
        <v>188</v>
      </c>
      <c r="B12" s="48"/>
      <c r="C12" s="48"/>
      <c r="D12" s="48"/>
      <c r="E12" s="48"/>
    </row>
    <row r="13" spans="1:5" ht="19.5" customHeight="1">
      <c r="A13" s="49"/>
      <c r="B13" s="49"/>
      <c r="C13" s="49"/>
      <c r="D13" s="49"/>
      <c r="E13" s="49"/>
    </row>
    <row r="14" spans="1:5" ht="42.75" customHeight="1">
      <c r="A14" s="52" t="s">
        <v>186</v>
      </c>
      <c r="B14" s="54" t="s">
        <v>28</v>
      </c>
      <c r="C14" s="55" t="s">
        <v>176</v>
      </c>
      <c r="D14" s="56"/>
      <c r="E14" s="57"/>
    </row>
    <row r="15" spans="1:5" ht="34.5" customHeight="1">
      <c r="A15" s="53"/>
      <c r="B15" s="54"/>
      <c r="C15" s="27" t="s">
        <v>46</v>
      </c>
      <c r="D15" s="27" t="s">
        <v>103</v>
      </c>
      <c r="E15" s="35" t="s">
        <v>140</v>
      </c>
    </row>
    <row r="16" spans="1:5" ht="18.75">
      <c r="A16" s="28">
        <v>1</v>
      </c>
      <c r="B16" s="28">
        <v>2</v>
      </c>
      <c r="C16" s="26">
        <v>3</v>
      </c>
      <c r="D16" s="26">
        <v>4</v>
      </c>
      <c r="E16" s="36">
        <v>5</v>
      </c>
    </row>
    <row r="17" spans="1:5" ht="37.5">
      <c r="A17" s="13" t="s">
        <v>8</v>
      </c>
      <c r="B17" s="16" t="s">
        <v>40</v>
      </c>
      <c r="C17" s="22">
        <f>C18+C20+C22+C38+C58+C61+C63+C68+C71</f>
        <v>72922179.46</v>
      </c>
      <c r="D17" s="43">
        <f>D18+D20+D22+D38+D58+D61+D63+D68+D71</f>
        <v>71302413.96000001</v>
      </c>
      <c r="E17" s="43">
        <f>E18+E20+E22+E38+E58+E61+E63+E68+E71</f>
        <v>71302413.96000001</v>
      </c>
    </row>
    <row r="18" spans="1:5" ht="18.75">
      <c r="A18" s="13" t="s">
        <v>9</v>
      </c>
      <c r="B18" s="16" t="s">
        <v>10</v>
      </c>
      <c r="C18" s="22">
        <f>C19</f>
        <v>58989557.15</v>
      </c>
      <c r="D18" s="22">
        <f>D19</f>
        <v>59015548.71</v>
      </c>
      <c r="E18" s="22">
        <f>E19</f>
        <v>59015548.71</v>
      </c>
    </row>
    <row r="19" spans="1:5" ht="18.75">
      <c r="A19" s="32" t="s">
        <v>11</v>
      </c>
      <c r="B19" s="11" t="s">
        <v>12</v>
      </c>
      <c r="C19" s="25">
        <v>58989557.15</v>
      </c>
      <c r="D19" s="25">
        <v>59015548.71</v>
      </c>
      <c r="E19" s="37">
        <v>59015548.71</v>
      </c>
    </row>
    <row r="20" spans="1:5" s="6" customFormat="1" ht="75">
      <c r="A20" s="29" t="s">
        <v>29</v>
      </c>
      <c r="B20" s="30" t="s">
        <v>34</v>
      </c>
      <c r="C20" s="15">
        <f>C21</f>
        <v>4565000</v>
      </c>
      <c r="D20" s="15">
        <f>D21</f>
        <v>4565000</v>
      </c>
      <c r="E20" s="15">
        <f>E21</f>
        <v>4565000</v>
      </c>
    </row>
    <row r="21" spans="1:5" ht="56.25">
      <c r="A21" s="23" t="s">
        <v>30</v>
      </c>
      <c r="B21" s="24" t="s">
        <v>49</v>
      </c>
      <c r="C21" s="17">
        <v>4565000</v>
      </c>
      <c r="D21" s="17">
        <v>4565000</v>
      </c>
      <c r="E21" s="17">
        <v>4565000</v>
      </c>
    </row>
    <row r="22" spans="1:5" ht="37.5">
      <c r="A22" s="13" t="s">
        <v>13</v>
      </c>
      <c r="B22" s="16" t="s">
        <v>38</v>
      </c>
      <c r="C22" s="22">
        <f>SUM(C23:C37)</f>
        <v>4653150.37</v>
      </c>
      <c r="D22" s="43">
        <f>SUM(D23:D37)</f>
        <v>3883037.25</v>
      </c>
      <c r="E22" s="43">
        <f>SUM(E23:E37)</f>
        <v>3883037.25</v>
      </c>
    </row>
    <row r="23" spans="1:5" ht="75">
      <c r="A23" s="32" t="s">
        <v>104</v>
      </c>
      <c r="B23" s="11" t="s">
        <v>105</v>
      </c>
      <c r="C23" s="9">
        <v>2286037.25</v>
      </c>
      <c r="D23" s="9">
        <v>2286037.25</v>
      </c>
      <c r="E23" s="9">
        <v>2286037.25</v>
      </c>
    </row>
    <row r="24" spans="1:5" ht="56.25" hidden="1">
      <c r="A24" s="32" t="s">
        <v>125</v>
      </c>
      <c r="B24" s="11" t="s">
        <v>126</v>
      </c>
      <c r="C24" s="9">
        <f aca="true" t="shared" si="0" ref="C24:E25">C25</f>
        <v>0</v>
      </c>
      <c r="D24" s="9">
        <f t="shared" si="0"/>
        <v>0</v>
      </c>
      <c r="E24" s="9">
        <f t="shared" si="0"/>
        <v>0</v>
      </c>
    </row>
    <row r="25" spans="1:5" ht="56.25" hidden="1">
      <c r="A25" s="32" t="s">
        <v>127</v>
      </c>
      <c r="B25" s="11" t="s">
        <v>126</v>
      </c>
      <c r="C25" s="9">
        <f t="shared" si="0"/>
        <v>0</v>
      </c>
      <c r="D25" s="9">
        <f t="shared" si="0"/>
        <v>0</v>
      </c>
      <c r="E25" s="9">
        <f t="shared" si="0"/>
        <v>0</v>
      </c>
    </row>
    <row r="26" spans="1:5" ht="56.25" hidden="1">
      <c r="A26" s="32" t="s">
        <v>128</v>
      </c>
      <c r="B26" s="11" t="s">
        <v>126</v>
      </c>
      <c r="C26" s="9">
        <v>0</v>
      </c>
      <c r="D26" s="9">
        <v>0</v>
      </c>
      <c r="E26" s="37">
        <v>0</v>
      </c>
    </row>
    <row r="27" spans="1:5" ht="93.75" hidden="1">
      <c r="A27" s="33" t="s">
        <v>142</v>
      </c>
      <c r="B27" s="11" t="s">
        <v>141</v>
      </c>
      <c r="C27" s="9">
        <f>C28</f>
        <v>0</v>
      </c>
      <c r="D27" s="9">
        <f>D28</f>
        <v>0</v>
      </c>
      <c r="E27" s="9">
        <f>E28</f>
        <v>0</v>
      </c>
    </row>
    <row r="28" spans="1:5" ht="93.75" hidden="1">
      <c r="A28" s="33" t="s">
        <v>143</v>
      </c>
      <c r="B28" s="11" t="s">
        <v>141</v>
      </c>
      <c r="C28" s="9">
        <v>0</v>
      </c>
      <c r="D28" s="9">
        <v>0</v>
      </c>
      <c r="E28" s="37">
        <v>0</v>
      </c>
    </row>
    <row r="29" spans="1:5" ht="18.75" hidden="1">
      <c r="A29" s="32" t="s">
        <v>31</v>
      </c>
      <c r="B29" s="11" t="s">
        <v>50</v>
      </c>
      <c r="C29" s="9">
        <f aca="true" t="shared" si="1" ref="C29:E30">C30</f>
        <v>0</v>
      </c>
      <c r="D29" s="9">
        <f t="shared" si="1"/>
        <v>0</v>
      </c>
      <c r="E29" s="9">
        <f t="shared" si="1"/>
        <v>0</v>
      </c>
    </row>
    <row r="30" spans="1:5" ht="18.75" hidden="1">
      <c r="A30" s="32" t="s">
        <v>36</v>
      </c>
      <c r="B30" s="11" t="s">
        <v>50</v>
      </c>
      <c r="C30" s="9">
        <f t="shared" si="1"/>
        <v>0</v>
      </c>
      <c r="D30" s="9">
        <f t="shared" si="1"/>
        <v>0</v>
      </c>
      <c r="E30" s="9">
        <f t="shared" si="1"/>
        <v>0</v>
      </c>
    </row>
    <row r="31" spans="1:5" ht="18.75" hidden="1">
      <c r="A31" s="32" t="s">
        <v>14</v>
      </c>
      <c r="B31" s="11" t="s">
        <v>50</v>
      </c>
      <c r="C31" s="9">
        <v>0</v>
      </c>
      <c r="D31" s="9">
        <v>0</v>
      </c>
      <c r="E31" s="37">
        <v>0</v>
      </c>
    </row>
    <row r="32" spans="1:5" ht="56.25">
      <c r="A32" s="40" t="s">
        <v>177</v>
      </c>
      <c r="B32" s="11" t="s">
        <v>126</v>
      </c>
      <c r="C32" s="9">
        <v>330955.48</v>
      </c>
      <c r="D32" s="9">
        <v>0</v>
      </c>
      <c r="E32" s="9">
        <v>0</v>
      </c>
    </row>
    <row r="33" spans="1:5" ht="66.75" customHeight="1" hidden="1">
      <c r="A33" s="13" t="s">
        <v>111</v>
      </c>
      <c r="B33" s="30" t="s">
        <v>112</v>
      </c>
      <c r="C33" s="22">
        <f aca="true" t="shared" si="2" ref="C33:E35">C34</f>
        <v>0</v>
      </c>
      <c r="D33" s="22">
        <f t="shared" si="2"/>
        <v>0</v>
      </c>
      <c r="E33" s="22">
        <f t="shared" si="2"/>
        <v>0</v>
      </c>
    </row>
    <row r="34" spans="1:5" ht="36" customHeight="1" hidden="1">
      <c r="A34" s="32" t="s">
        <v>113</v>
      </c>
      <c r="B34" s="24" t="s">
        <v>114</v>
      </c>
      <c r="C34" s="9">
        <f t="shared" si="2"/>
        <v>0</v>
      </c>
      <c r="D34" s="9">
        <f t="shared" si="2"/>
        <v>0</v>
      </c>
      <c r="E34" s="9">
        <f t="shared" si="2"/>
        <v>0</v>
      </c>
    </row>
    <row r="35" spans="1:5" ht="60" customHeight="1" hidden="1">
      <c r="A35" s="32" t="s">
        <v>115</v>
      </c>
      <c r="B35" s="24" t="s">
        <v>116</v>
      </c>
      <c r="C35" s="9">
        <f t="shared" si="2"/>
        <v>0</v>
      </c>
      <c r="D35" s="9">
        <f t="shared" si="2"/>
        <v>0</v>
      </c>
      <c r="E35" s="9">
        <f t="shared" si="2"/>
        <v>0</v>
      </c>
    </row>
    <row r="36" spans="1:5" ht="57" customHeight="1" hidden="1">
      <c r="A36" s="32" t="s">
        <v>117</v>
      </c>
      <c r="B36" s="24" t="s">
        <v>116</v>
      </c>
      <c r="C36" s="9">
        <f>78000-78000</f>
        <v>0</v>
      </c>
      <c r="D36" s="9">
        <f>78000-78000</f>
        <v>0</v>
      </c>
      <c r="E36" s="37">
        <f>78000-78000</f>
        <v>0</v>
      </c>
    </row>
    <row r="37" spans="1:5" ht="57" customHeight="1">
      <c r="A37" s="46" t="s">
        <v>189</v>
      </c>
      <c r="B37" s="24" t="s">
        <v>190</v>
      </c>
      <c r="C37" s="9">
        <v>2036157.64</v>
      </c>
      <c r="D37" s="9">
        <v>1597000</v>
      </c>
      <c r="E37" s="37">
        <v>1597000</v>
      </c>
    </row>
    <row r="38" spans="1:5" ht="18.75">
      <c r="A38" s="13" t="s">
        <v>15</v>
      </c>
      <c r="B38" s="16" t="s">
        <v>39</v>
      </c>
      <c r="C38" s="22">
        <f>SUM(C39:C40)</f>
        <v>1288000</v>
      </c>
      <c r="D38" s="43">
        <f>SUM(D39:D40)</f>
        <v>1288000</v>
      </c>
      <c r="E38" s="43">
        <f>SUM(E39:E40)</f>
        <v>1288000</v>
      </c>
    </row>
    <row r="39" spans="1:5" ht="56.25">
      <c r="A39" s="32" t="s">
        <v>35</v>
      </c>
      <c r="B39" s="11" t="s">
        <v>51</v>
      </c>
      <c r="C39" s="25">
        <v>1278000</v>
      </c>
      <c r="D39" s="25">
        <v>1278000</v>
      </c>
      <c r="E39" s="37">
        <v>1278000</v>
      </c>
    </row>
    <row r="40" spans="1:5" ht="75">
      <c r="A40" s="32" t="s">
        <v>16</v>
      </c>
      <c r="B40" s="11" t="s">
        <v>52</v>
      </c>
      <c r="C40" s="18">
        <v>10000</v>
      </c>
      <c r="D40" s="18">
        <v>10000</v>
      </c>
      <c r="E40" s="37">
        <v>10000</v>
      </c>
    </row>
    <row r="41" spans="1:5" ht="93.75" hidden="1">
      <c r="A41" s="13" t="s">
        <v>130</v>
      </c>
      <c r="B41" s="14" t="s">
        <v>131</v>
      </c>
      <c r="C41" s="22">
        <f>SUM(C39:C40)</f>
        <v>1288000</v>
      </c>
      <c r="D41" s="22">
        <f>D42+D45+D48+D51</f>
        <v>0</v>
      </c>
      <c r="E41" s="22">
        <f>E42+E45+E48+E51</f>
        <v>0</v>
      </c>
    </row>
    <row r="42" spans="1:5" ht="75" hidden="1">
      <c r="A42" s="33" t="s">
        <v>144</v>
      </c>
      <c r="B42" s="19" t="s">
        <v>147</v>
      </c>
      <c r="C42" s="9">
        <f aca="true" t="shared" si="3" ref="C42:E43">C43</f>
        <v>0</v>
      </c>
      <c r="D42" s="9">
        <f t="shared" si="3"/>
        <v>0</v>
      </c>
      <c r="E42" s="9">
        <f t="shared" si="3"/>
        <v>0</v>
      </c>
    </row>
    <row r="43" spans="1:5" ht="16.5" customHeight="1" hidden="1">
      <c r="A43" s="33" t="s">
        <v>145</v>
      </c>
      <c r="B43" s="19" t="s">
        <v>148</v>
      </c>
      <c r="C43" s="9">
        <f t="shared" si="3"/>
        <v>0</v>
      </c>
      <c r="D43" s="9">
        <f t="shared" si="3"/>
        <v>0</v>
      </c>
      <c r="E43" s="9">
        <f t="shared" si="3"/>
        <v>0</v>
      </c>
    </row>
    <row r="44" spans="1:5" ht="93.75" hidden="1">
      <c r="A44" s="33" t="s">
        <v>146</v>
      </c>
      <c r="B44" s="19" t="s">
        <v>148</v>
      </c>
      <c r="C44" s="17">
        <v>0</v>
      </c>
      <c r="D44" s="17">
        <v>0</v>
      </c>
      <c r="E44" s="17">
        <v>0</v>
      </c>
    </row>
    <row r="45" spans="1:5" ht="37.5" hidden="1">
      <c r="A45" s="33" t="s">
        <v>149</v>
      </c>
      <c r="B45" s="19" t="s">
        <v>152</v>
      </c>
      <c r="C45" s="9">
        <f aca="true" t="shared" si="4" ref="C45:E46">C46</f>
        <v>0</v>
      </c>
      <c r="D45" s="9">
        <f t="shared" si="4"/>
        <v>0</v>
      </c>
      <c r="E45" s="9">
        <f t="shared" si="4"/>
        <v>0</v>
      </c>
    </row>
    <row r="46" spans="1:5" ht="37.5" hidden="1">
      <c r="A46" s="33" t="s">
        <v>150</v>
      </c>
      <c r="B46" s="19" t="s">
        <v>153</v>
      </c>
      <c r="C46" s="9">
        <f t="shared" si="4"/>
        <v>0</v>
      </c>
      <c r="D46" s="9">
        <f t="shared" si="4"/>
        <v>0</v>
      </c>
      <c r="E46" s="9">
        <f t="shared" si="4"/>
        <v>0</v>
      </c>
    </row>
    <row r="47" spans="1:5" ht="37.5" hidden="1">
      <c r="A47" s="33" t="s">
        <v>151</v>
      </c>
      <c r="B47" s="19" t="s">
        <v>153</v>
      </c>
      <c r="C47" s="17">
        <v>0</v>
      </c>
      <c r="D47" s="17">
        <v>0</v>
      </c>
      <c r="E47" s="17">
        <v>0</v>
      </c>
    </row>
    <row r="48" spans="1:5" ht="75" hidden="1">
      <c r="A48" s="33" t="s">
        <v>154</v>
      </c>
      <c r="B48" s="19" t="s">
        <v>157</v>
      </c>
      <c r="C48" s="9">
        <f aca="true" t="shared" si="5" ref="C48:E49">C49</f>
        <v>0</v>
      </c>
      <c r="D48" s="9">
        <f t="shared" si="5"/>
        <v>0</v>
      </c>
      <c r="E48" s="9">
        <f t="shared" si="5"/>
        <v>0</v>
      </c>
    </row>
    <row r="49" spans="1:5" ht="37.5" hidden="1">
      <c r="A49" s="33" t="s">
        <v>155</v>
      </c>
      <c r="B49" s="19" t="s">
        <v>158</v>
      </c>
      <c r="C49" s="9">
        <f t="shared" si="5"/>
        <v>0</v>
      </c>
      <c r="D49" s="9">
        <f t="shared" si="5"/>
        <v>0</v>
      </c>
      <c r="E49" s="9">
        <f t="shared" si="5"/>
        <v>0</v>
      </c>
    </row>
    <row r="50" spans="1:5" ht="37.5" hidden="1">
      <c r="A50" s="33" t="s">
        <v>156</v>
      </c>
      <c r="B50" s="19" t="s">
        <v>158</v>
      </c>
      <c r="C50" s="17">
        <v>0</v>
      </c>
      <c r="D50" s="17">
        <v>0</v>
      </c>
      <c r="E50" s="17">
        <v>0</v>
      </c>
    </row>
    <row r="51" spans="1:5" ht="54" customHeight="1" hidden="1">
      <c r="A51" s="32" t="s">
        <v>133</v>
      </c>
      <c r="B51" s="19" t="s">
        <v>134</v>
      </c>
      <c r="C51" s="9">
        <f>C52+C55</f>
        <v>0</v>
      </c>
      <c r="D51" s="9">
        <f>D52+D55</f>
        <v>0</v>
      </c>
      <c r="E51" s="9">
        <f>E52+E55</f>
        <v>0</v>
      </c>
    </row>
    <row r="52" spans="1:5" ht="40.5" customHeight="1" hidden="1">
      <c r="A52" s="33" t="s">
        <v>159</v>
      </c>
      <c r="B52" s="19" t="s">
        <v>160</v>
      </c>
      <c r="C52" s="9">
        <f aca="true" t="shared" si="6" ref="C52:E53">C53</f>
        <v>0</v>
      </c>
      <c r="D52" s="9">
        <f t="shared" si="6"/>
        <v>0</v>
      </c>
      <c r="E52" s="9">
        <f t="shared" si="6"/>
        <v>0</v>
      </c>
    </row>
    <row r="53" spans="1:5" ht="140.25" customHeight="1" hidden="1">
      <c r="A53" s="33" t="s">
        <v>161</v>
      </c>
      <c r="B53" s="19" t="s">
        <v>162</v>
      </c>
      <c r="C53" s="9">
        <f t="shared" si="6"/>
        <v>0</v>
      </c>
      <c r="D53" s="9">
        <f t="shared" si="6"/>
        <v>0</v>
      </c>
      <c r="E53" s="9">
        <f t="shared" si="6"/>
        <v>0</v>
      </c>
    </row>
    <row r="54" spans="1:5" ht="143.25" customHeight="1" hidden="1">
      <c r="A54" s="33" t="s">
        <v>163</v>
      </c>
      <c r="B54" s="19" t="s">
        <v>162</v>
      </c>
      <c r="C54" s="17">
        <v>0</v>
      </c>
      <c r="D54" s="17">
        <v>0</v>
      </c>
      <c r="E54" s="17">
        <v>0</v>
      </c>
    </row>
    <row r="55" spans="1:5" ht="37.5" hidden="1">
      <c r="A55" s="32" t="s">
        <v>135</v>
      </c>
      <c r="B55" s="19" t="s">
        <v>136</v>
      </c>
      <c r="C55" s="17">
        <f aca="true" t="shared" si="7" ref="C55:E56">C56</f>
        <v>0</v>
      </c>
      <c r="D55" s="17">
        <f t="shared" si="7"/>
        <v>0</v>
      </c>
      <c r="E55" s="17">
        <f t="shared" si="7"/>
        <v>0</v>
      </c>
    </row>
    <row r="56" spans="1:5" ht="0.75" customHeight="1" hidden="1">
      <c r="A56" s="32" t="s">
        <v>137</v>
      </c>
      <c r="B56" s="19" t="s">
        <v>138</v>
      </c>
      <c r="C56" s="17">
        <f t="shared" si="7"/>
        <v>0</v>
      </c>
      <c r="D56" s="17">
        <f t="shared" si="7"/>
        <v>0</v>
      </c>
      <c r="E56" s="17">
        <f t="shared" si="7"/>
        <v>0</v>
      </c>
    </row>
    <row r="57" spans="1:5" ht="75" hidden="1">
      <c r="A57" s="32" t="s">
        <v>139</v>
      </c>
      <c r="B57" s="19" t="s">
        <v>138</v>
      </c>
      <c r="C57" s="18">
        <v>0</v>
      </c>
      <c r="D57" s="18">
        <v>0</v>
      </c>
      <c r="E57" s="37">
        <v>0</v>
      </c>
    </row>
    <row r="58" spans="1:7" ht="93.75">
      <c r="A58" s="13" t="s">
        <v>17</v>
      </c>
      <c r="B58" s="16" t="s">
        <v>53</v>
      </c>
      <c r="C58" s="22">
        <f>SUM(C59:C60)</f>
        <v>2451971.94</v>
      </c>
      <c r="D58" s="43">
        <f>SUM(D59:D60)</f>
        <v>1557328</v>
      </c>
      <c r="E58" s="43">
        <f>SUM(E59:E60)</f>
        <v>1557328</v>
      </c>
      <c r="F58" s="7"/>
      <c r="G58" s="7"/>
    </row>
    <row r="59" spans="1:7" ht="75">
      <c r="A59" s="21" t="s">
        <v>84</v>
      </c>
      <c r="B59" s="11" t="s">
        <v>85</v>
      </c>
      <c r="C59" s="9">
        <v>4501.62</v>
      </c>
      <c r="D59" s="9">
        <v>0</v>
      </c>
      <c r="E59" s="38">
        <v>0</v>
      </c>
      <c r="F59" s="7"/>
      <c r="G59" s="7"/>
    </row>
    <row r="60" spans="1:5" ht="187.5">
      <c r="A60" s="32" t="s">
        <v>18</v>
      </c>
      <c r="B60" s="19" t="s">
        <v>54</v>
      </c>
      <c r="C60" s="25">
        <v>2447470.32</v>
      </c>
      <c r="D60" s="25">
        <v>1557328</v>
      </c>
      <c r="E60" s="25">
        <v>1557328</v>
      </c>
    </row>
    <row r="61" spans="1:5" ht="37.5">
      <c r="A61" s="13" t="s">
        <v>19</v>
      </c>
      <c r="B61" s="16" t="s">
        <v>32</v>
      </c>
      <c r="C61" s="22">
        <f>C62</f>
        <v>151000</v>
      </c>
      <c r="D61" s="22">
        <f>D62</f>
        <v>151000</v>
      </c>
      <c r="E61" s="22">
        <f>E62</f>
        <v>151000</v>
      </c>
    </row>
    <row r="62" spans="1:5" ht="37.5">
      <c r="A62" s="32" t="s">
        <v>26</v>
      </c>
      <c r="B62" s="11" t="s">
        <v>55</v>
      </c>
      <c r="C62" s="9">
        <v>151000</v>
      </c>
      <c r="D62" s="9">
        <v>151000</v>
      </c>
      <c r="E62" s="9">
        <v>151000</v>
      </c>
    </row>
    <row r="63" spans="1:5" ht="75">
      <c r="A63" s="13" t="s">
        <v>20</v>
      </c>
      <c r="B63" s="14" t="s">
        <v>56</v>
      </c>
      <c r="C63" s="22">
        <f>C64+C65</f>
        <v>269000</v>
      </c>
      <c r="D63" s="22">
        <f>D64+D65</f>
        <v>269000</v>
      </c>
      <c r="E63" s="22">
        <f>E64+E65</f>
        <v>269000</v>
      </c>
    </row>
    <row r="64" spans="1:5" ht="37.5">
      <c r="A64" s="32" t="s">
        <v>27</v>
      </c>
      <c r="B64" s="19" t="s">
        <v>57</v>
      </c>
      <c r="C64" s="9">
        <v>259000</v>
      </c>
      <c r="D64" s="9">
        <v>259000</v>
      </c>
      <c r="E64" s="9">
        <v>259000</v>
      </c>
    </row>
    <row r="65" spans="1:5" ht="37.5">
      <c r="A65" s="32" t="s">
        <v>37</v>
      </c>
      <c r="B65" s="11" t="s">
        <v>58</v>
      </c>
      <c r="C65" s="17">
        <v>10000</v>
      </c>
      <c r="D65" s="17">
        <v>10000</v>
      </c>
      <c r="E65" s="17">
        <v>10000</v>
      </c>
    </row>
    <row r="66" spans="1:5" ht="75" hidden="1">
      <c r="A66" s="26" t="s">
        <v>132</v>
      </c>
      <c r="B66" s="11" t="s">
        <v>129</v>
      </c>
      <c r="C66" s="17">
        <v>0</v>
      </c>
      <c r="D66" s="17">
        <v>0</v>
      </c>
      <c r="E66" s="37">
        <v>0</v>
      </c>
    </row>
    <row r="67" spans="1:5" ht="75" hidden="1">
      <c r="A67" s="26" t="s">
        <v>164</v>
      </c>
      <c r="B67" s="11" t="s">
        <v>129</v>
      </c>
      <c r="C67" s="17">
        <v>0</v>
      </c>
      <c r="D67" s="17">
        <v>0</v>
      </c>
      <c r="E67" s="37">
        <v>0</v>
      </c>
    </row>
    <row r="68" spans="1:5" ht="56.25">
      <c r="A68" s="13" t="s">
        <v>21</v>
      </c>
      <c r="B68" s="16" t="s">
        <v>59</v>
      </c>
      <c r="C68" s="22">
        <f>SUM(C69:C70)</f>
        <v>270000</v>
      </c>
      <c r="D68" s="43">
        <f>SUM(D69:D70)</f>
        <v>270000</v>
      </c>
      <c r="E68" s="43">
        <f>SUM(E69:E70)</f>
        <v>270000</v>
      </c>
    </row>
    <row r="69" spans="1:5" ht="168.75">
      <c r="A69" s="32" t="s">
        <v>22</v>
      </c>
      <c r="B69" s="19" t="s">
        <v>60</v>
      </c>
      <c r="C69" s="17">
        <v>200000</v>
      </c>
      <c r="D69" s="17">
        <v>200000</v>
      </c>
      <c r="E69" s="17">
        <v>200000</v>
      </c>
    </row>
    <row r="70" spans="1:5" ht="75">
      <c r="A70" s="32" t="s">
        <v>23</v>
      </c>
      <c r="B70" s="11" t="s">
        <v>61</v>
      </c>
      <c r="C70" s="25">
        <v>70000</v>
      </c>
      <c r="D70" s="25">
        <v>70000</v>
      </c>
      <c r="E70" s="25">
        <v>70000</v>
      </c>
    </row>
    <row r="71" spans="1:5" ht="37.5">
      <c r="A71" s="13" t="s">
        <v>24</v>
      </c>
      <c r="B71" s="16" t="s">
        <v>62</v>
      </c>
      <c r="C71" s="22">
        <f>SUM(C72:C81)</f>
        <v>284500</v>
      </c>
      <c r="D71" s="43">
        <f>SUM(D72:D81)</f>
        <v>303500</v>
      </c>
      <c r="E71" s="43">
        <f>SUM(E72:E81)</f>
        <v>303500</v>
      </c>
    </row>
    <row r="72" spans="1:5" ht="75">
      <c r="A72" s="32" t="s">
        <v>47</v>
      </c>
      <c r="B72" s="11" t="s">
        <v>63</v>
      </c>
      <c r="C72" s="9">
        <v>137500</v>
      </c>
      <c r="D72" s="9">
        <v>137500</v>
      </c>
      <c r="E72" s="9">
        <v>137500</v>
      </c>
    </row>
    <row r="73" spans="1:5" ht="243.75">
      <c r="A73" s="33" t="s">
        <v>174</v>
      </c>
      <c r="B73" s="31" t="s">
        <v>175</v>
      </c>
      <c r="C73" s="9">
        <v>1000</v>
      </c>
      <c r="D73" s="9">
        <v>30000</v>
      </c>
      <c r="E73" s="9">
        <v>30000</v>
      </c>
    </row>
    <row r="74" spans="1:5" ht="131.25" hidden="1">
      <c r="A74" s="33" t="s">
        <v>165</v>
      </c>
      <c r="B74" s="31" t="s">
        <v>166</v>
      </c>
      <c r="C74" s="9">
        <f>C75</f>
        <v>0</v>
      </c>
      <c r="D74" s="9">
        <f>D75</f>
        <v>0</v>
      </c>
      <c r="E74" s="9">
        <f>E75</f>
        <v>0</v>
      </c>
    </row>
    <row r="75" spans="1:5" ht="168.75" hidden="1">
      <c r="A75" s="33" t="s">
        <v>167</v>
      </c>
      <c r="B75" s="31" t="s">
        <v>168</v>
      </c>
      <c r="C75" s="9">
        <f>SUM(C76:C77)</f>
        <v>0</v>
      </c>
      <c r="D75" s="9">
        <f>SUM(D76:D77)</f>
        <v>0</v>
      </c>
      <c r="E75" s="9">
        <f>SUM(E76:E77)</f>
        <v>0</v>
      </c>
    </row>
    <row r="76" spans="1:5" ht="168.75" hidden="1">
      <c r="A76" s="33" t="s">
        <v>169</v>
      </c>
      <c r="B76" s="31" t="s">
        <v>168</v>
      </c>
      <c r="C76" s="9">
        <v>0</v>
      </c>
      <c r="D76" s="9">
        <v>0</v>
      </c>
      <c r="E76" s="37">
        <v>0</v>
      </c>
    </row>
    <row r="77" spans="1:5" ht="168.75" hidden="1">
      <c r="A77" s="33" t="s">
        <v>170</v>
      </c>
      <c r="B77" s="31" t="s">
        <v>168</v>
      </c>
      <c r="C77" s="9">
        <v>0</v>
      </c>
      <c r="D77" s="9">
        <v>0</v>
      </c>
      <c r="E77" s="37">
        <v>0</v>
      </c>
    </row>
    <row r="78" spans="1:5" ht="37.5">
      <c r="A78" s="32" t="s">
        <v>48</v>
      </c>
      <c r="B78" s="12" t="s">
        <v>64</v>
      </c>
      <c r="C78" s="10">
        <v>42000</v>
      </c>
      <c r="D78" s="10">
        <v>42000</v>
      </c>
      <c r="E78" s="10">
        <v>42000</v>
      </c>
    </row>
    <row r="79" spans="1:5" ht="105.75" customHeight="1" hidden="1">
      <c r="A79" s="33" t="s">
        <v>171</v>
      </c>
      <c r="B79" s="19" t="s">
        <v>172</v>
      </c>
      <c r="C79" s="10">
        <f>C80</f>
        <v>0</v>
      </c>
      <c r="D79" s="10">
        <f>D80</f>
        <v>0</v>
      </c>
      <c r="E79" s="10">
        <f>E80</f>
        <v>0</v>
      </c>
    </row>
    <row r="80" spans="1:5" ht="48.75" customHeight="1" hidden="1">
      <c r="A80" s="33" t="s">
        <v>173</v>
      </c>
      <c r="B80" s="19" t="s">
        <v>172</v>
      </c>
      <c r="C80" s="10">
        <v>0</v>
      </c>
      <c r="D80" s="10">
        <v>0</v>
      </c>
      <c r="E80" s="39">
        <v>0</v>
      </c>
    </row>
    <row r="81" spans="1:5" ht="48.75" customHeight="1">
      <c r="A81" s="41" t="s">
        <v>178</v>
      </c>
      <c r="B81" s="19" t="s">
        <v>179</v>
      </c>
      <c r="C81" s="10">
        <v>104000</v>
      </c>
      <c r="D81" s="42">
        <v>94000</v>
      </c>
      <c r="E81" s="42">
        <v>94000</v>
      </c>
    </row>
    <row r="82" spans="1:5" ht="37.5">
      <c r="A82" s="13" t="s">
        <v>25</v>
      </c>
      <c r="B82" s="14" t="s">
        <v>44</v>
      </c>
      <c r="C82" s="15">
        <f>C83+C99+C103+C108+C112</f>
        <v>314251224.84</v>
      </c>
      <c r="D82" s="15">
        <f>D83+D99+D103+D108+D112</f>
        <v>255073548.87</v>
      </c>
      <c r="E82" s="15">
        <f>E83+E99+E103+E108+E112</f>
        <v>247480016.69</v>
      </c>
    </row>
    <row r="83" spans="1:5" ht="93.75">
      <c r="A83" s="13" t="s">
        <v>33</v>
      </c>
      <c r="B83" s="14" t="s">
        <v>65</v>
      </c>
      <c r="C83" s="15">
        <f>C84+C85+C90+C91</f>
        <v>314251224.84</v>
      </c>
      <c r="D83" s="15">
        <f>D84+D85+D90+D91</f>
        <v>255073548.87</v>
      </c>
      <c r="E83" s="15">
        <f>E84+E85+E90+E91</f>
        <v>247480016.69</v>
      </c>
    </row>
    <row r="84" spans="1:5" ht="37.5">
      <c r="A84" s="45" t="s">
        <v>41</v>
      </c>
      <c r="B84" s="11" t="s">
        <v>66</v>
      </c>
      <c r="C84" s="17">
        <f>129295875.95+6512926.87</f>
        <v>135808802.82</v>
      </c>
      <c r="D84" s="17">
        <f>89553500+20069400</f>
        <v>109622900</v>
      </c>
      <c r="E84" s="17">
        <f>89553500+10497600</f>
        <v>100051100</v>
      </c>
    </row>
    <row r="85" spans="1:5" s="6" customFormat="1" ht="56.25">
      <c r="A85" s="45" t="s">
        <v>42</v>
      </c>
      <c r="B85" s="19" t="s">
        <v>67</v>
      </c>
      <c r="C85" s="17">
        <f>26552604.64-3448165.76</f>
        <v>23104438.880000003</v>
      </c>
      <c r="D85" s="17">
        <f>17731469.7-9279210.45</f>
        <v>8452259.25</v>
      </c>
      <c r="E85" s="17">
        <f>546840+10797521.87</f>
        <v>11344361.87</v>
      </c>
    </row>
    <row r="86" spans="1:5" s="6" customFormat="1" ht="93.75" hidden="1">
      <c r="A86" s="45" t="s">
        <v>106</v>
      </c>
      <c r="B86" s="19" t="s">
        <v>107</v>
      </c>
      <c r="C86" s="17">
        <f aca="true" t="shared" si="8" ref="C86:E87">C87</f>
        <v>0</v>
      </c>
      <c r="D86" s="17">
        <f t="shared" si="8"/>
        <v>0</v>
      </c>
      <c r="E86" s="17">
        <f t="shared" si="8"/>
        <v>0</v>
      </c>
    </row>
    <row r="87" spans="1:5" s="6" customFormat="1" ht="93.75" hidden="1">
      <c r="A87" s="45" t="s">
        <v>108</v>
      </c>
      <c r="B87" s="19" t="s">
        <v>109</v>
      </c>
      <c r="C87" s="17">
        <f t="shared" si="8"/>
        <v>0</v>
      </c>
      <c r="D87" s="17">
        <f t="shared" si="8"/>
        <v>0</v>
      </c>
      <c r="E87" s="17">
        <f t="shared" si="8"/>
        <v>0</v>
      </c>
    </row>
    <row r="88" spans="1:5" s="6" customFormat="1" ht="93.75" hidden="1">
      <c r="A88" s="45" t="s">
        <v>110</v>
      </c>
      <c r="B88" s="19" t="s">
        <v>109</v>
      </c>
      <c r="C88" s="17">
        <v>0</v>
      </c>
      <c r="D88" s="17">
        <v>0</v>
      </c>
      <c r="E88" s="39">
        <v>0</v>
      </c>
    </row>
    <row r="89" spans="1:5" ht="37.5" hidden="1">
      <c r="A89" s="45" t="s">
        <v>118</v>
      </c>
      <c r="B89" s="19" t="s">
        <v>68</v>
      </c>
      <c r="C89" s="17">
        <v>0</v>
      </c>
      <c r="D89" s="17">
        <v>0</v>
      </c>
      <c r="E89" s="39">
        <v>0</v>
      </c>
    </row>
    <row r="90" spans="1:5" ht="37.5">
      <c r="A90" s="45" t="s">
        <v>43</v>
      </c>
      <c r="B90" s="11" t="s">
        <v>69</v>
      </c>
      <c r="C90" s="17">
        <f>134282295.76-500263.24</f>
        <v>133782032.52</v>
      </c>
      <c r="D90" s="17">
        <f>127963734.13-3497.91</f>
        <v>127960236.22</v>
      </c>
      <c r="E90" s="17">
        <f>125125987.31+2834087.51</f>
        <v>127960074.82000001</v>
      </c>
    </row>
    <row r="91" spans="1:5" ht="18.75">
      <c r="A91" s="21" t="s">
        <v>70</v>
      </c>
      <c r="B91" s="11" t="s">
        <v>71</v>
      </c>
      <c r="C91" s="17">
        <f>8436960+12752157.22+366833.4</f>
        <v>21555950.619999997</v>
      </c>
      <c r="D91" s="17">
        <f>8803793.4+234360</f>
        <v>9038153.4</v>
      </c>
      <c r="E91" s="17">
        <v>8124480</v>
      </c>
    </row>
    <row r="92" spans="1:5" ht="131.25" hidden="1">
      <c r="A92" s="21" t="s">
        <v>72</v>
      </c>
      <c r="B92" s="11" t="s">
        <v>73</v>
      </c>
      <c r="C92" s="17">
        <f>C93</f>
        <v>0</v>
      </c>
      <c r="D92" s="17">
        <f>D93</f>
        <v>0</v>
      </c>
      <c r="E92" s="34"/>
    </row>
    <row r="93" spans="1:5" ht="131.25" hidden="1">
      <c r="A93" s="21" t="s">
        <v>74</v>
      </c>
      <c r="B93" s="11" t="s">
        <v>75</v>
      </c>
      <c r="C93" s="17">
        <f>C94</f>
        <v>0</v>
      </c>
      <c r="D93" s="17">
        <f>D94</f>
        <v>0</v>
      </c>
      <c r="E93" s="34"/>
    </row>
    <row r="94" spans="1:5" ht="131.25" hidden="1">
      <c r="A94" s="21" t="s">
        <v>76</v>
      </c>
      <c r="B94" s="11" t="s">
        <v>75</v>
      </c>
      <c r="C94" s="17">
        <v>0</v>
      </c>
      <c r="D94" s="17">
        <v>0</v>
      </c>
      <c r="E94" s="34"/>
    </row>
    <row r="95" spans="1:5" ht="93.75" hidden="1">
      <c r="A95" s="21" t="s">
        <v>96</v>
      </c>
      <c r="B95" s="11" t="s">
        <v>97</v>
      </c>
      <c r="C95" s="17">
        <f aca="true" t="shared" si="9" ref="C95:D97">C96</f>
        <v>0</v>
      </c>
      <c r="D95" s="17">
        <f t="shared" si="9"/>
        <v>0</v>
      </c>
      <c r="E95" s="34"/>
    </row>
    <row r="96" spans="1:5" ht="102.75" customHeight="1" hidden="1">
      <c r="A96" s="21" t="s">
        <v>98</v>
      </c>
      <c r="B96" s="11" t="s">
        <v>99</v>
      </c>
      <c r="C96" s="17">
        <f t="shared" si="9"/>
        <v>0</v>
      </c>
      <c r="D96" s="17">
        <f t="shared" si="9"/>
        <v>0</v>
      </c>
      <c r="E96" s="34"/>
    </row>
    <row r="97" spans="1:5" ht="75" hidden="1">
      <c r="A97" s="21" t="s">
        <v>100</v>
      </c>
      <c r="B97" s="11" t="s">
        <v>101</v>
      </c>
      <c r="C97" s="17">
        <f t="shared" si="9"/>
        <v>0</v>
      </c>
      <c r="D97" s="17">
        <f t="shared" si="9"/>
        <v>0</v>
      </c>
      <c r="E97" s="34"/>
    </row>
    <row r="98" spans="1:5" ht="66.75" customHeight="1" hidden="1">
      <c r="A98" s="21" t="s">
        <v>102</v>
      </c>
      <c r="B98" s="11" t="s">
        <v>101</v>
      </c>
      <c r="C98" s="17">
        <v>0</v>
      </c>
      <c r="D98" s="17">
        <v>0</v>
      </c>
      <c r="E98" s="34"/>
    </row>
    <row r="99" spans="1:5" ht="48.75" customHeight="1" hidden="1">
      <c r="A99" s="20" t="s">
        <v>77</v>
      </c>
      <c r="B99" s="16" t="s">
        <v>78</v>
      </c>
      <c r="C99" s="15">
        <f aca="true" t="shared" si="10" ref="C99:D101">C100</f>
        <v>0</v>
      </c>
      <c r="D99" s="15">
        <f t="shared" si="10"/>
        <v>0</v>
      </c>
      <c r="E99" s="34"/>
    </row>
    <row r="100" spans="1:5" ht="48" customHeight="1" hidden="1">
      <c r="A100" s="21" t="s">
        <v>79</v>
      </c>
      <c r="B100" s="11" t="s">
        <v>80</v>
      </c>
      <c r="C100" s="17">
        <f t="shared" si="10"/>
        <v>0</v>
      </c>
      <c r="D100" s="17">
        <f t="shared" si="10"/>
        <v>0</v>
      </c>
      <c r="E100" s="34"/>
    </row>
    <row r="101" spans="1:5" ht="112.5" hidden="1">
      <c r="A101" s="21" t="s">
        <v>81</v>
      </c>
      <c r="B101" s="11" t="s">
        <v>82</v>
      </c>
      <c r="C101" s="17">
        <f t="shared" si="10"/>
        <v>0</v>
      </c>
      <c r="D101" s="17">
        <f t="shared" si="10"/>
        <v>0</v>
      </c>
      <c r="E101" s="34"/>
    </row>
    <row r="102" spans="1:5" ht="112.5" hidden="1">
      <c r="A102" s="21" t="s">
        <v>83</v>
      </c>
      <c r="B102" s="11" t="s">
        <v>82</v>
      </c>
      <c r="C102" s="17">
        <v>0</v>
      </c>
      <c r="D102" s="17">
        <v>0</v>
      </c>
      <c r="E102" s="34"/>
    </row>
    <row r="103" spans="1:5" ht="131.25" hidden="1">
      <c r="A103" s="20" t="s">
        <v>86</v>
      </c>
      <c r="B103" s="16" t="s">
        <v>87</v>
      </c>
      <c r="C103" s="15">
        <f>C104</f>
        <v>0</v>
      </c>
      <c r="D103" s="15">
        <f>D104</f>
        <v>0</v>
      </c>
      <c r="E103" s="34"/>
    </row>
    <row r="104" spans="1:5" ht="112.5" hidden="1">
      <c r="A104" s="21" t="s">
        <v>88</v>
      </c>
      <c r="B104" s="11" t="s">
        <v>89</v>
      </c>
      <c r="C104" s="17">
        <f>C105</f>
        <v>0</v>
      </c>
      <c r="D104" s="17">
        <f>D105</f>
        <v>0</v>
      </c>
      <c r="E104" s="34"/>
    </row>
    <row r="105" spans="1:5" ht="112.5" hidden="1">
      <c r="A105" s="21" t="s">
        <v>90</v>
      </c>
      <c r="B105" s="11" t="s">
        <v>91</v>
      </c>
      <c r="C105" s="17">
        <f>SUM(C106:C107)</f>
        <v>0</v>
      </c>
      <c r="D105" s="17">
        <f>SUM(D106:D107)</f>
        <v>0</v>
      </c>
      <c r="E105" s="34"/>
    </row>
    <row r="106" spans="1:5" ht="93.75" hidden="1">
      <c r="A106" s="21" t="s">
        <v>92</v>
      </c>
      <c r="B106" s="11" t="s">
        <v>93</v>
      </c>
      <c r="C106" s="17">
        <v>0</v>
      </c>
      <c r="D106" s="17">
        <v>0</v>
      </c>
      <c r="E106" s="34"/>
    </row>
    <row r="107" spans="1:5" ht="0.75" customHeight="1" hidden="1">
      <c r="A107" s="21" t="s">
        <v>94</v>
      </c>
      <c r="B107" s="11" t="s">
        <v>95</v>
      </c>
      <c r="C107" s="17">
        <v>0</v>
      </c>
      <c r="D107" s="17">
        <v>0</v>
      </c>
      <c r="E107" s="34"/>
    </row>
    <row r="108" spans="1:5" ht="42" customHeight="1" hidden="1">
      <c r="A108" s="20" t="s">
        <v>121</v>
      </c>
      <c r="B108" s="16" t="s">
        <v>122</v>
      </c>
      <c r="C108" s="15">
        <f aca="true" t="shared" si="11" ref="C108:E110">C109</f>
        <v>0</v>
      </c>
      <c r="D108" s="15">
        <f t="shared" si="11"/>
        <v>0</v>
      </c>
      <c r="E108" s="15">
        <f t="shared" si="11"/>
        <v>0</v>
      </c>
    </row>
    <row r="109" spans="1:5" ht="42" customHeight="1" hidden="1">
      <c r="A109" s="21" t="s">
        <v>79</v>
      </c>
      <c r="B109" s="11" t="s">
        <v>120</v>
      </c>
      <c r="C109" s="17">
        <f t="shared" si="11"/>
        <v>0</v>
      </c>
      <c r="D109" s="17">
        <f t="shared" si="11"/>
        <v>0</v>
      </c>
      <c r="E109" s="17">
        <f t="shared" si="11"/>
        <v>0</v>
      </c>
    </row>
    <row r="110" spans="1:5" ht="102.75" customHeight="1" hidden="1">
      <c r="A110" s="21" t="s">
        <v>81</v>
      </c>
      <c r="B110" s="11" t="s">
        <v>119</v>
      </c>
      <c r="C110" s="17">
        <f t="shared" si="11"/>
        <v>0</v>
      </c>
      <c r="D110" s="17">
        <f t="shared" si="11"/>
        <v>0</v>
      </c>
      <c r="E110" s="17">
        <f t="shared" si="11"/>
        <v>0</v>
      </c>
    </row>
    <row r="111" spans="1:5" ht="103.5" customHeight="1" hidden="1">
      <c r="A111" s="21" t="s">
        <v>83</v>
      </c>
      <c r="B111" s="11" t="s">
        <v>119</v>
      </c>
      <c r="C111" s="17">
        <v>0</v>
      </c>
      <c r="D111" s="17">
        <v>0</v>
      </c>
      <c r="E111" s="39">
        <v>0</v>
      </c>
    </row>
    <row r="112" spans="1:5" ht="96.75" customHeight="1" hidden="1">
      <c r="A112" s="20" t="s">
        <v>123</v>
      </c>
      <c r="B112" s="16" t="s">
        <v>87</v>
      </c>
      <c r="C112" s="15">
        <f aca="true" t="shared" si="12" ref="C112:E113">C113</f>
        <v>0</v>
      </c>
      <c r="D112" s="15">
        <f t="shared" si="12"/>
        <v>0</v>
      </c>
      <c r="E112" s="15">
        <f t="shared" si="12"/>
        <v>0</v>
      </c>
    </row>
    <row r="113" spans="1:5" ht="115.5" customHeight="1" hidden="1">
      <c r="A113" s="21" t="s">
        <v>88</v>
      </c>
      <c r="B113" s="11" t="s">
        <v>124</v>
      </c>
      <c r="C113" s="17">
        <f t="shared" si="12"/>
        <v>0</v>
      </c>
      <c r="D113" s="17">
        <f t="shared" si="12"/>
        <v>0</v>
      </c>
      <c r="E113" s="17">
        <f t="shared" si="12"/>
        <v>0</v>
      </c>
    </row>
    <row r="114" spans="1:5" ht="107.25" customHeight="1" hidden="1">
      <c r="A114" s="21" t="s">
        <v>90</v>
      </c>
      <c r="B114" s="11" t="s">
        <v>91</v>
      </c>
      <c r="C114" s="17">
        <f>SUM(C115:C116)</f>
        <v>0</v>
      </c>
      <c r="D114" s="17">
        <f>SUM(D115:D116)</f>
        <v>0</v>
      </c>
      <c r="E114" s="17">
        <f>SUM(E115:E116)</f>
        <v>0</v>
      </c>
    </row>
    <row r="115" spans="1:5" ht="108" customHeight="1" hidden="1">
      <c r="A115" s="21" t="s">
        <v>92</v>
      </c>
      <c r="B115" s="11" t="s">
        <v>91</v>
      </c>
      <c r="C115" s="17">
        <v>0</v>
      </c>
      <c r="D115" s="17">
        <v>0</v>
      </c>
      <c r="E115" s="39">
        <v>0</v>
      </c>
    </row>
    <row r="116" spans="1:5" ht="96.75" customHeight="1" hidden="1">
      <c r="A116" s="21" t="s">
        <v>94</v>
      </c>
      <c r="B116" s="11" t="s">
        <v>91</v>
      </c>
      <c r="C116" s="17">
        <v>0</v>
      </c>
      <c r="D116" s="17">
        <v>0</v>
      </c>
      <c r="E116" s="39">
        <v>0</v>
      </c>
    </row>
    <row r="117" spans="1:5" ht="36" customHeight="1">
      <c r="A117" s="50" t="s">
        <v>45</v>
      </c>
      <c r="B117" s="51"/>
      <c r="C117" s="22">
        <f>C17+C82</f>
        <v>387173404.29999995</v>
      </c>
      <c r="D117" s="43">
        <f>D17+D82</f>
        <v>326375962.83000004</v>
      </c>
      <c r="E117" s="43">
        <f>E17+E82</f>
        <v>318782430.65</v>
      </c>
    </row>
    <row r="118" ht="18.75">
      <c r="D118" s="4"/>
    </row>
    <row r="122" ht="18.75">
      <c r="C122" s="8"/>
    </row>
  </sheetData>
  <sheetProtection/>
  <mergeCells count="15">
    <mergeCell ref="C1:E1"/>
    <mergeCell ref="C2:E2"/>
    <mergeCell ref="C3:E3"/>
    <mergeCell ref="C4:E4"/>
    <mergeCell ref="C5:E5"/>
    <mergeCell ref="C6:E6"/>
    <mergeCell ref="C7:E7"/>
    <mergeCell ref="C8:E8"/>
    <mergeCell ref="C10:E10"/>
    <mergeCell ref="A12:E12"/>
    <mergeCell ref="A13:E13"/>
    <mergeCell ref="A117:B117"/>
    <mergeCell ref="A14:A15"/>
    <mergeCell ref="B14:B15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2021-12-07T12:09:25Z</cp:lastPrinted>
  <dcterms:created xsi:type="dcterms:W3CDTF">2009-08-21T08:27:43Z</dcterms:created>
  <dcterms:modified xsi:type="dcterms:W3CDTF">2021-12-27T05:42:44Z</dcterms:modified>
  <cp:category/>
  <cp:version/>
  <cp:contentType/>
  <cp:contentStatus/>
</cp:coreProperties>
</file>