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<sst xmlns="http://schemas.openxmlformats.org/spreadsheetml/2006/main" count="75" uniqueCount="72">
  <si>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</si>
  <si>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</si>
  <si>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</si>
  <si>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</si>
  <si>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</si>
  <si>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</si>
  <si>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</si>
  <si>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</si>
  <si>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</si>
  <si>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</si>
  <si>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</si>
  <si>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</si>
  <si>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</si>
  <si>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</si>
  <si>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</si>
  <si>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</si>
  <si>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</si>
  <si>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</si>
  <si>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</si>
  <si>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</si>
  <si>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</si>
  <si>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</si>
  <si>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</si>
  <si>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</si>
  <si>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</si>
  <si>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</si>
  <si>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</si>
  <si>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</si>
  <si>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</si>
  <si>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</si>
  <si>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</si>
  <si>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</si>
  <si>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</si>
  <si>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</si>
  <si>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</si>
  <si>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</si>
  <si>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</si>
  <si>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</si>
  <si>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</si>
  <si>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</si>
  <si>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</si>
  <si>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</si>
  <si>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</si>
  <si>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</si>
  <si>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</si>
  <si>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</si>
  <si>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</si>
  <si>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</si>
  <si>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</si>
  <si>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</si>
  <si>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</si>
  <si>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</si>
  <si>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</si>
  <si>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</si>
  <si>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</si>
  <si>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</si>
  <si>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</si>
  <si>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</si>
  <si>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</si>
  <si>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</si>
  <si>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</si>
  <si>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</si>
  <si>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</si>
  <si>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</si>
  <si>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</si>
  <si>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</si>
  <si>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</si>
  <si>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</si>
  <si>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</si>
  <si>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Приложение № 1</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</si>
  <si>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30024 05 0000 150</t>
  </si>
  <si>
    <t>от 01.12.2023 №  103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</si>
</sst>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tabSelected="1" zoomScale="89" zoomScaleNormal="89" workbookViewId="0" topLeftCell="A1">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69</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71</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B20+B23+B39+B53</f>
        <v>424219980.15</v>
      </c>
      <c r="C19" s="10">
        <f>C20+C23+C39+C53</f>
        <v>285866056.95000005</v>
      </c>
      <c r="D19" s="10">
        <f>D20+D23+D39+D53</f>
        <v>283038086.65000004</v>
      </c>
    </row>
    <row r="20" spans="1:4" s="13" customFormat="1" ht="25.5" customHeight="1">
      <c r="A20" s="12" t="s">
        <v>4</v>
      </c>
      <c r="B20" s="28">
        <f>SUM(B21:B22)</f>
        <v>166446698.11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35019688.11+5038492+6376518</f>
        <v>46434698.11</v>
      </c>
      <c r="C22" s="32">
        <v>0</v>
      </c>
      <c r="D22" s="24">
        <v>0</v>
      </c>
    </row>
    <row r="23" spans="1:4" s="4" customFormat="1" ht="30" customHeight="1">
      <c r="A23" s="27" t="s">
        <v>21</v>
      </c>
      <c r="B23" s="26">
        <f>SUM(B24:B38)</f>
        <v>57865155.67</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f>2345721.71+945518.78</f>
        <v>3291240.49</v>
      </c>
      <c r="C25" s="24">
        <v>0</v>
      </c>
      <c r="D25" s="24">
        <v>0</v>
      </c>
    </row>
    <row r="26" spans="1:4" s="4" customFormat="1" ht="98.25" customHeight="1">
      <c r="A26" s="23" t="s">
        <v>9</v>
      </c>
      <c r="B26" s="24">
        <f>1270599+522207.19</f>
        <v>1792806.19</v>
      </c>
      <c r="C26" s="24">
        <v>0</v>
      </c>
      <c r="D26" s="24">
        <v>0</v>
      </c>
    </row>
    <row r="27" spans="1:4" s="4" customFormat="1" ht="91.5" customHeight="1">
      <c r="A27" s="23" t="s">
        <v>10</v>
      </c>
      <c r="B27" s="24">
        <f>5846597+422682.57</f>
        <v>6269279.57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61</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60</v>
      </c>
      <c r="B33" s="24">
        <v>11983406.04</v>
      </c>
      <c r="C33" s="24">
        <v>11983406.04</v>
      </c>
      <c r="D33" s="24">
        <v>11983406.04</v>
      </c>
    </row>
    <row r="34" spans="1:4" s="4" customFormat="1" ht="48.75" customHeight="1">
      <c r="A34" s="23" t="s">
        <v>42</v>
      </c>
      <c r="B34" s="24">
        <v>26183.33</v>
      </c>
      <c r="C34" s="24">
        <v>174968.88</v>
      </c>
      <c r="D34" s="24">
        <v>194042.74</v>
      </c>
    </row>
    <row r="35" spans="1:4" s="4" customFormat="1" ht="66" customHeight="1">
      <c r="A35" s="23" t="s">
        <v>62</v>
      </c>
      <c r="B35" s="24">
        <f>227700-160528.5</f>
        <v>67171.5</v>
      </c>
      <c r="C35" s="24">
        <v>0</v>
      </c>
      <c r="D35" s="24">
        <v>0</v>
      </c>
    </row>
    <row r="36" spans="1:4" s="4" customFormat="1" ht="66" customHeight="1">
      <c r="A36" s="23" t="s">
        <v>68</v>
      </c>
      <c r="B36" s="24">
        <v>4453942.85</v>
      </c>
      <c r="C36" s="24">
        <v>0</v>
      </c>
      <c r="D36" s="24">
        <v>0</v>
      </c>
    </row>
    <row r="37" spans="1:4" s="4" customFormat="1" ht="74.25" customHeight="1">
      <c r="A37" s="23" t="s">
        <v>43</v>
      </c>
      <c r="B37" s="24">
        <v>80033</v>
      </c>
      <c r="C37" s="24">
        <v>80033</v>
      </c>
      <c r="D37" s="24">
        <v>80159</v>
      </c>
    </row>
    <row r="38" spans="1:4" s="4" customFormat="1" ht="55.5" customHeight="1">
      <c r="A38" s="23" t="s">
        <v>63</v>
      </c>
      <c r="B38" s="24">
        <v>5390565.84</v>
      </c>
      <c r="C38" s="24">
        <v>0</v>
      </c>
      <c r="D38" s="24">
        <v>0</v>
      </c>
    </row>
    <row r="39" spans="1:4" s="6" customFormat="1" ht="30" customHeight="1">
      <c r="A39" s="25" t="s">
        <v>3</v>
      </c>
      <c r="B39" s="26">
        <f>SUM(B40:B52)</f>
        <v>148339791.71</v>
      </c>
      <c r="C39" s="26">
        <f>SUM(C40:C52)</f>
        <v>141228625.85</v>
      </c>
      <c r="D39" s="26">
        <f>SUM(D40:D52)</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v>439140</v>
      </c>
      <c r="C42" s="24">
        <v>439140</v>
      </c>
      <c r="D42" s="24">
        <v>439140</v>
      </c>
    </row>
    <row r="43" spans="1:4" ht="116.25" customHeight="1">
      <c r="A43" s="23" t="s">
        <v>23</v>
      </c>
      <c r="B43" s="24">
        <v>41540402</v>
      </c>
      <c r="C43" s="24">
        <v>41965417</v>
      </c>
      <c r="D43" s="24">
        <v>41965417</v>
      </c>
    </row>
    <row r="44" spans="1:4" s="14" customFormat="1" ht="157.5" customHeight="1">
      <c r="A44" s="23" t="s">
        <v>14</v>
      </c>
      <c r="B44" s="30">
        <v>92407358.75</v>
      </c>
      <c r="C44" s="30">
        <v>93557302</v>
      </c>
      <c r="D44" s="30">
        <v>93557302</v>
      </c>
    </row>
    <row r="45" spans="1:4" ht="87.75" customHeight="1">
      <c r="A45" s="23" t="s">
        <v>15</v>
      </c>
      <c r="B45" s="24">
        <v>56700</v>
      </c>
      <c r="C45" s="24">
        <v>56700</v>
      </c>
      <c r="D45" s="24">
        <v>56700</v>
      </c>
    </row>
    <row r="46" spans="1:4" ht="102" customHeight="1">
      <c r="A46" s="23" t="s">
        <v>16</v>
      </c>
      <c r="B46" s="24">
        <f>1241357.93-338778.21</f>
        <v>902579.72</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3973035+3775444.96+369307.48+1786561.07</f>
        <v>9904348.51</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86.25" customHeight="1">
      <c r="A51" s="23" t="s">
        <v>27</v>
      </c>
      <c r="B51" s="24">
        <v>0</v>
      </c>
      <c r="C51" s="24">
        <v>997.44</v>
      </c>
      <c r="D51" s="24">
        <v>882.86</v>
      </c>
    </row>
    <row r="52" spans="1:4" ht="128.25" customHeight="1">
      <c r="A52" s="23" t="s">
        <v>70</v>
      </c>
      <c r="B52" s="24">
        <v>1703016</v>
      </c>
      <c r="C52" s="24">
        <v>0</v>
      </c>
      <c r="D52" s="24">
        <v>0</v>
      </c>
    </row>
    <row r="53" spans="1:4" ht="30.75" customHeight="1">
      <c r="A53" s="36" t="s">
        <v>26</v>
      </c>
      <c r="B53" s="35">
        <f>SUM(B54:B59)</f>
        <v>51568334.66</v>
      </c>
      <c r="C53" s="35">
        <f>SUM(C54:C57)</f>
        <v>11178737.23</v>
      </c>
      <c r="D53" s="35">
        <f>SUM(D54:D57)</f>
        <v>11178737.23</v>
      </c>
    </row>
    <row r="54" spans="1:4" ht="102.75" customHeight="1">
      <c r="A54" s="37" t="s">
        <v>56</v>
      </c>
      <c r="B54" s="24">
        <f>8358840+156240</f>
        <v>8515080</v>
      </c>
      <c r="C54" s="24">
        <v>8749440</v>
      </c>
      <c r="D54" s="24">
        <v>8749440</v>
      </c>
    </row>
    <row r="55" spans="1:4" ht="58.5" customHeight="1">
      <c r="A55" s="37" t="s">
        <v>58</v>
      </c>
      <c r="B55" s="24">
        <v>10000000</v>
      </c>
      <c r="C55" s="24">
        <v>0</v>
      </c>
      <c r="D55" s="24">
        <v>0</v>
      </c>
    </row>
    <row r="56" spans="1:4" ht="80.25" customHeight="1">
      <c r="A56" s="37" t="s">
        <v>57</v>
      </c>
      <c r="B56" s="24">
        <v>213533.43</v>
      </c>
      <c r="C56" s="24">
        <v>1683976</v>
      </c>
      <c r="D56" s="24">
        <v>1683976</v>
      </c>
    </row>
    <row r="57" spans="1:4" ht="292.5" customHeight="1">
      <c r="A57" s="23" t="s">
        <v>64</v>
      </c>
      <c r="B57" s="24">
        <v>745321.23</v>
      </c>
      <c r="C57" s="24">
        <v>745321.23</v>
      </c>
      <c r="D57" s="24">
        <v>745321.23</v>
      </c>
    </row>
    <row r="58" spans="1:4" ht="37.5" customHeight="1">
      <c r="A58" s="37" t="s">
        <v>65</v>
      </c>
      <c r="B58" s="24">
        <v>30922600</v>
      </c>
      <c r="C58" s="24">
        <v>0</v>
      </c>
      <c r="D58" s="24">
        <v>0</v>
      </c>
    </row>
    <row r="59" spans="1:4" ht="37.5" customHeight="1">
      <c r="A59" s="37" t="s">
        <v>67</v>
      </c>
      <c r="B59" s="24">
        <v>1171800</v>
      </c>
      <c r="C59" s="24">
        <v>0</v>
      </c>
      <c r="D59" s="24">
        <v>0</v>
      </c>
    </row>
    <row r="60" spans="1:4" ht="39.75" customHeight="1">
      <c r="A60" s="38" t="s">
        <v>29</v>
      </c>
      <c r="B60" s="35">
        <f>B61</f>
        <v>523786</v>
      </c>
      <c r="C60" s="35">
        <f>C61</f>
        <v>559005</v>
      </c>
      <c r="D60" s="35">
        <f>D61</f>
        <v>555405</v>
      </c>
    </row>
    <row r="61" spans="1:4" ht="84.75" customHeight="1">
      <c r="A61" s="23" t="s">
        <v>30</v>
      </c>
      <c r="B61" s="24">
        <f>SUM(B62:B69)</f>
        <v>523786</v>
      </c>
      <c r="C61" s="24">
        <f>SUM(C62:C69)</f>
        <v>559005</v>
      </c>
      <c r="D61" s="24">
        <f>SUM(D62:D69)</f>
        <v>555405</v>
      </c>
    </row>
    <row r="62" spans="1:4" ht="37.5" customHeight="1" hidden="1">
      <c r="A62" s="39" t="s">
        <v>36</v>
      </c>
      <c r="B62" s="24">
        <v>0</v>
      </c>
      <c r="C62" s="24">
        <v>0</v>
      </c>
      <c r="D62" s="24">
        <v>0</v>
      </c>
    </row>
    <row r="63" spans="1:4" ht="37.5" customHeight="1">
      <c r="A63" s="39" t="s">
        <v>36</v>
      </c>
      <c r="B63" s="24">
        <v>3600</v>
      </c>
      <c r="C63" s="24">
        <v>3600</v>
      </c>
      <c r="D63" s="24">
        <f>3600-3600</f>
        <v>0</v>
      </c>
    </row>
    <row r="64" spans="1:4" ht="30.75" customHeight="1">
      <c r="A64" s="39" t="s">
        <v>31</v>
      </c>
      <c r="B64" s="24">
        <f>310948+7266</f>
        <v>318214</v>
      </c>
      <c r="C64" s="24">
        <f>310948+29065</f>
        <v>340013</v>
      </c>
      <c r="D64" s="24">
        <v>340013</v>
      </c>
    </row>
    <row r="65" spans="1:4" ht="31.5" customHeight="1">
      <c r="A65" s="39" t="s">
        <v>32</v>
      </c>
      <c r="B65" s="24">
        <f>49375+1118</f>
        <v>50493</v>
      </c>
      <c r="C65" s="24">
        <f>49375+4473</f>
        <v>53848</v>
      </c>
      <c r="D65" s="24">
        <v>53848</v>
      </c>
    </row>
    <row r="66" spans="1:4" ht="30.75" customHeight="1">
      <c r="A66" s="39" t="s">
        <v>33</v>
      </c>
      <c r="B66" s="24">
        <f>49375+1118</f>
        <v>50493</v>
      </c>
      <c r="C66" s="24">
        <f>49375+4473</f>
        <v>53848</v>
      </c>
      <c r="D66" s="24">
        <v>53848</v>
      </c>
    </row>
    <row r="67" spans="1:4" ht="36.75" customHeight="1">
      <c r="A67" s="39" t="s">
        <v>34</v>
      </c>
      <c r="B67" s="24">
        <f>49375+1118</f>
        <v>50493</v>
      </c>
      <c r="C67" s="24">
        <f>49375+4473</f>
        <v>53848</v>
      </c>
      <c r="D67" s="24">
        <v>53848</v>
      </c>
    </row>
    <row r="68" spans="1:4" ht="37.5" customHeight="1" hidden="1">
      <c r="A68" s="40" t="s">
        <v>35</v>
      </c>
      <c r="B68" s="10">
        <v>0</v>
      </c>
      <c r="C68" s="10">
        <v>0</v>
      </c>
      <c r="D68" s="10">
        <v>0</v>
      </c>
    </row>
    <row r="69" spans="1:4" ht="37.5" customHeight="1">
      <c r="A69" s="39" t="s">
        <v>39</v>
      </c>
      <c r="B69" s="24">
        <f>49375+1118</f>
        <v>50493</v>
      </c>
      <c r="C69" s="24">
        <f>49375+4473</f>
        <v>53848</v>
      </c>
      <c r="D69" s="24">
        <v>53848</v>
      </c>
    </row>
    <row r="70" spans="1:4" ht="37.5" customHeight="1">
      <c r="A70" s="41" t="s">
        <v>35</v>
      </c>
      <c r="B70" s="10">
        <f>SUM(B71:B72)</f>
        <v>192100.36</v>
      </c>
      <c r="C70" s="10">
        <f>C71</f>
        <v>0</v>
      </c>
      <c r="D70" s="10">
        <f>D71</f>
        <v>0</v>
      </c>
    </row>
    <row r="71" spans="1:4" ht="40.5" customHeight="1">
      <c r="A71" s="39" t="s">
        <v>59</v>
      </c>
      <c r="B71" s="24">
        <f>60000+50000</f>
        <v>110000</v>
      </c>
      <c r="C71" s="24">
        <v>0</v>
      </c>
      <c r="D71" s="24">
        <v>0</v>
      </c>
    </row>
    <row r="72" spans="1:4" ht="40.5" customHeight="1">
      <c r="A72" s="39" t="s">
        <v>66</v>
      </c>
      <c r="B72" s="24">
        <f>21700.12+43400.24+17000</f>
        <v>82100.36</v>
      </c>
      <c r="C72" s="24">
        <v>0</v>
      </c>
      <c r="D72" s="24">
        <v>0</v>
      </c>
    </row>
    <row r="73" spans="1:4" s="15" customFormat="1" ht="36.75" customHeight="1">
      <c r="A73" s="9" t="s">
        <v>22</v>
      </c>
      <c r="B73" s="10">
        <f>B19+B60+B68+B70</f>
        <v>424935866.51</v>
      </c>
      <c r="C73" s="10">
        <f>C19+C60+C68+C70</f>
        <v>286425061.95000005</v>
      </c>
      <c r="D73" s="10">
        <f>D19+D60+D68+D70</f>
        <v>283593491.65000004</v>
      </c>
    </row>
    <row r="74" spans="1:4" s="17" customFormat="1" ht="19.5" customHeight="1">
      <c r="A74" s="16"/>
      <c r="C74" s="22"/>
      <c r="D74" s="22" t="s">
        <v>44</v>
      </c>
    </row>
    <row r="75" s="19" customFormat="1" ht="19.5" customHeight="1">
      <c r="A75" s="18"/>
    </row>
    <row r="76" ht="18.75">
      <c r="A76" s="16"/>
    </row>
    <row r="77" ht="18.75">
      <c r="A77" s="16"/>
    </row>
    <row r="78" spans="1:2" s="20" customFormat="1" ht="15.75">
      <c r="A78" s="18"/>
      <c r="B78" s="45"/>
    </row>
    <row r="79" spans="1:2" s="20" customFormat="1" ht="15.75">
      <c r="A79" s="18"/>
      <c r="B79" s="46"/>
    </row>
    <row r="80" spans="1:2" s="20" customFormat="1" ht="15.75">
      <c r="A80" s="18"/>
      <c r="B80" s="21"/>
    </row>
    <row r="81" s="20" customFormat="1" ht="15.75">
      <c r="A81" s="18"/>
    </row>
    <row r="82" ht="18.75">
      <c r="A82" s="16"/>
    </row>
    <row r="83" ht="18.75">
      <c r="A83" s="16"/>
    </row>
    <row r="84" ht="18.75">
      <c r="A84" s="16"/>
    </row>
    <row r="85" ht="18.75">
      <c r="A85"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78:B79"/>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2023-12-01T10:19:56Z</cp:lastPrinted>
  <dcterms:created xsi:type="dcterms:W3CDTF">2015-11-12T13:52:25Z</dcterms:created>
  <dcterms:modified xsi:type="dcterms:W3CDTF">2023-12-01T10:19:59Z</dcterms:modified>
  <cp:category/>
  <cp:version/>
  <cp:contentType/>
  <cp:contentStatus/>
</cp:coreProperties>
</file>