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<sst xmlns="http://schemas.openxmlformats.org/spreadsheetml/2006/main" count="184" uniqueCount="168">
  <si>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</si>
  <si>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</si>
  <si>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</si>
  <si>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</si>
  <si>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</si>
  <si>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</si>
  <si>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</si>
  <si>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</si>
  <si>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</si>
  <si>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</si>
  <si>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</si>
  <si>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</si>
  <si>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</si>
  <si>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</si>
  <si>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</si>
  <si>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</si>
  <si>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</si>
  <si>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</si>
  <si>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</si>
  <si>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</si>
  <si>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</si>
  <si>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</si>
  <si>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</si>
  <si>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</si>
  <si>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</si>
  <si>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</si>
  <si>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</si>
  <si>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</si>
  <si>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</si>
  <si>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</si>
  <si>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</si>
  <si>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</si>
  <si>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</si>
  <si>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</si>
  <si>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</si>
  <si>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</si>
  <si>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</si>
  <si>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</si>
  <si>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</si>
  <si>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</si>
  <si>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</si>
  <si>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</si>
  <si>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</si>
  <si>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</si>
  <si>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</si>
  <si>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</si>
  <si>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</si>
  <si>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</si>
  <si>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</si>
  <si>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</si>
  <si>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</si>
  <si>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</si>
  <si>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</si>
  <si>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</si>
  <si>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</si>
  <si>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</si>
  <si>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</si>
  <si>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</si>
  <si>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</si>
  <si>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</si>
  <si>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</si>
  <si>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</si>
  <si>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</si>
  <si>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</si>
  <si>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</si>
  <si>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</si>
  <si>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</si>
  <si>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</si>
  <si>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</si>
  <si>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</si>
  <si>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</si>
  <si>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</si>
  <si>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</si>
  <si>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</si>
  <si>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</si>
  <si>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</si>
  <si>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</si>
  <si>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</si>
  <si>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</si>
  <si>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</si>
  <si>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</si>
  <si>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</si>
  <si>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</si>
  <si>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</si>
  <si>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</si>
  <si>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</si>
  <si>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</si>
  <si>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</si>
  <si>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</si>
  <si>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</si>
  <si>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</si>
  <si>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</si>
  <si>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</si>
  <si>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</si>
  <si>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</si>
  <si>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</si>
  <si>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</si>
  <si>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</si>
  <si>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</si>
  <si>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</si>
  <si>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</si>
  <si>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</si>
  <si>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</si>
  <si>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</si>
  <si>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</si>
  <si>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</si>
  <si>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</si>
  <si>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</si>
  <si>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</si>
  <si>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</si>
  <si>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</si>
  <si>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</si>
  <si>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</si>
  <si>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</si>
  <si>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</si>
  <si>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</si>
  <si>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</si>
  <si>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</si>
  <si>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</si>
  <si>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</si>
  <si>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</si>
  <si>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</si>
  <si>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</si>
  <si>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</si>
  <si>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</si>
  <si>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</si>
  <si>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</si>
  <si>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</si>
  <si>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</si>
  <si>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</si>
  <si>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</si>
  <si>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</si>
  <si>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</si>
  <si>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</si>
  <si>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</si>
  <si>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</si>
  <si>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</si>
  <si>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</si>
  <si>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</si>
  <si>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</si>
  <si>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</si>
  <si>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</si>
  <si>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</si>
  <si>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</si>
  <si>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</si>
  <si>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</si>
  <si>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</si>
  <si>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</si>
  <si>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</si>
  <si>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</si>
  <si>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</si>
  <si>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</si>
  <si>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</si>
  <si>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</si>
  <si>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</si>
  <si>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</si>
  <si>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</si>
  <si>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</si>
  <si>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</si>
  <si>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</si>
  <si>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</si>
  <si>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</si>
  <si>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</si>
  <si>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</si>
  <si>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</si>
  <si>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</si>
  <si>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</si>
  <si>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 22.04.2021  № 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</si>
</sst>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38" t="s">
        <v>149</v>
      </c>
      <c r="D1" s="39"/>
      <c r="E1" s="39"/>
    </row>
    <row r="2" spans="3:5" ht="18.75">
      <c r="C2" s="38" t="s">
        <v>150</v>
      </c>
      <c r="D2" s="39"/>
      <c r="E2" s="39"/>
    </row>
    <row r="3" spans="3:5" ht="18.75">
      <c r="C3" s="38" t="s">
        <v>29</v>
      </c>
      <c r="D3" s="39"/>
      <c r="E3" s="39"/>
    </row>
    <row r="4" spans="3:5" ht="18.75">
      <c r="C4" s="38" t="s">
        <v>151</v>
      </c>
      <c r="D4" s="39"/>
      <c r="E4" s="39"/>
    </row>
    <row r="5" spans="3:5" ht="18.75">
      <c r="C5" s="49" t="s">
        <v>154</v>
      </c>
      <c r="D5" s="39"/>
      <c r="E5" s="39"/>
    </row>
    <row r="6" spans="3:5" ht="18.75">
      <c r="C6" s="39"/>
      <c r="D6" s="39"/>
      <c r="E6" s="39"/>
    </row>
    <row r="7" spans="3:5" ht="18.75">
      <c r="C7" s="39"/>
      <c r="D7" s="39"/>
      <c r="E7" s="39"/>
    </row>
    <row r="8" spans="3:5" ht="18.75" customHeight="1">
      <c r="C8" s="39"/>
      <c r="D8" s="39"/>
      <c r="E8" s="39"/>
    </row>
    <row r="9" spans="3:5" ht="18.75">
      <c r="C9" s="38" t="s">
        <v>152</v>
      </c>
      <c r="D9" s="39"/>
      <c r="E9" s="39"/>
    </row>
    <row r="10" spans="3:5" ht="18.75">
      <c r="C10" s="38" t="s">
        <v>153</v>
      </c>
      <c r="D10" s="39"/>
      <c r="E10" s="39"/>
    </row>
    <row r="11" spans="3:5" ht="18.75">
      <c r="C11" s="38" t="s">
        <v>167</v>
      </c>
      <c r="D11" s="39"/>
      <c r="E11" s="39"/>
    </row>
    <row r="13" spans="2:5" ht="18.75">
      <c r="B13" s="38" t="s">
        <v>156</v>
      </c>
      <c r="C13" s="38"/>
      <c r="D13" s="38"/>
      <c r="E13" s="38"/>
    </row>
    <row r="14" spans="2:5" ht="18.75">
      <c r="B14" s="38" t="s">
        <v>92</v>
      </c>
      <c r="C14" s="38"/>
      <c r="D14" s="38"/>
      <c r="E14" s="38"/>
    </row>
    <row r="15" spans="2:5" ht="18.75">
      <c r="B15" s="38" t="s">
        <v>67</v>
      </c>
      <c r="C15" s="38"/>
      <c r="D15" s="38"/>
      <c r="E15" s="38"/>
    </row>
    <row r="16" spans="2:5" ht="18.75" customHeight="1">
      <c r="B16" s="38" t="s">
        <v>28</v>
      </c>
      <c r="C16" s="38"/>
      <c r="D16" s="38"/>
      <c r="E16" s="38"/>
    </row>
    <row r="17" spans="2:5" ht="18.75">
      <c r="B17" s="38" t="s">
        <v>16</v>
      </c>
      <c r="C17" s="38"/>
      <c r="D17" s="38"/>
      <c r="E17" s="38"/>
    </row>
    <row r="18" spans="2:5" ht="18.75">
      <c r="B18" s="38" t="s">
        <v>17</v>
      </c>
      <c r="C18" s="38"/>
      <c r="D18" s="38"/>
      <c r="E18" s="38"/>
    </row>
    <row r="19" spans="2:5" ht="18.75">
      <c r="B19" s="38" t="s">
        <v>29</v>
      </c>
      <c r="C19" s="38"/>
      <c r="D19" s="38"/>
      <c r="E19" s="38"/>
    </row>
    <row r="20" spans="2:5" ht="18.75">
      <c r="B20" s="38" t="s">
        <v>134</v>
      </c>
      <c r="C20" s="38"/>
      <c r="D20" s="38"/>
      <c r="E20" s="38"/>
    </row>
    <row r="21" spans="2:5" ht="18.75">
      <c r="B21" s="38" t="s">
        <v>137</v>
      </c>
      <c r="C21" s="38"/>
      <c r="D21" s="38"/>
      <c r="E21" s="38"/>
    </row>
    <row r="22" spans="2:5" ht="18.75">
      <c r="B22" s="38" t="s">
        <v>148</v>
      </c>
      <c r="C22" s="38"/>
      <c r="D22" s="38"/>
      <c r="E22" s="38"/>
    </row>
    <row r="24" spans="1:5" ht="40.5" customHeight="1">
      <c r="A24" s="48" t="s">
        <v>135</v>
      </c>
      <c r="B24" s="48"/>
      <c r="C24" s="48"/>
      <c r="D24" s="48"/>
      <c r="E24" s="48"/>
    </row>
    <row r="25" spans="1:5" ht="18.75">
      <c r="A25" s="37"/>
      <c r="B25" s="37"/>
      <c r="E25" s="36" t="s">
        <v>18</v>
      </c>
    </row>
    <row r="26" spans="1:5" ht="18.75">
      <c r="A26" s="41" t="s">
        <v>93</v>
      </c>
      <c r="B26" s="43" t="s">
        <v>94</v>
      </c>
      <c r="C26" s="45" t="s">
        <v>86</v>
      </c>
      <c r="D26" s="46"/>
      <c r="E26" s="47"/>
    </row>
    <row r="27" spans="1:5" ht="39.75" customHeight="1">
      <c r="A27" s="42"/>
      <c r="B27" s="44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</f>
        <v>47889460.82</v>
      </c>
      <c r="D29" s="11">
        <f>D30+D38+D52+D63+D74</f>
        <v>47097160.82</v>
      </c>
      <c r="E29" s="11">
        <f>E30+E38+E52+E63+E74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92500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</f>
        <v>92500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132500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</f>
        <v>132500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837839.35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837839.35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</f>
        <v>837839.35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5363.51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5363.51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</f>
        <v>5363.51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1625178.97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1625178.97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</f>
        <v>1625178.97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-151721.01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-151721.01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</f>
        <v>-151721.01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1610200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1610200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90200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90200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</f>
        <v>90200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157</v>
      </c>
      <c r="C71" s="18">
        <f>C72</f>
        <v>820000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820000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</f>
        <v>820000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85600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85600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85600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85600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50">
        <f>40000+39000+6600</f>
        <v>85600</v>
      </c>
      <c r="D78" s="26">
        <f>40000</f>
        <v>40000</v>
      </c>
      <c r="E78" s="26">
        <f>40000</f>
        <v>40000</v>
      </c>
    </row>
    <row r="79" spans="1:6" ht="37.5">
      <c r="A79" s="9" t="s">
        <v>159</v>
      </c>
      <c r="B79" s="51" t="s">
        <v>160</v>
      </c>
      <c r="C79" s="52">
        <f aca="true" t="shared" si="7" ref="C79:E80">C80</f>
        <v>27000</v>
      </c>
      <c r="D79" s="52">
        <f t="shared" si="7"/>
        <v>0</v>
      </c>
      <c r="E79" s="52">
        <f t="shared" si="7"/>
        <v>0</v>
      </c>
      <c r="F79" s="21"/>
    </row>
    <row r="80" spans="1:6" ht="225">
      <c r="A80" s="8" t="s">
        <v>165</v>
      </c>
      <c r="B80" s="20" t="s">
        <v>166</v>
      </c>
      <c r="C80" s="50">
        <f t="shared" si="7"/>
        <v>27000</v>
      </c>
      <c r="D80" s="50">
        <f t="shared" si="7"/>
        <v>0</v>
      </c>
      <c r="E80" s="50">
        <f t="shared" si="7"/>
        <v>0</v>
      </c>
      <c r="F80" s="21"/>
    </row>
    <row r="81" spans="1:5" ht="168.75">
      <c r="A81" s="8" t="s">
        <v>161</v>
      </c>
      <c r="B81" s="20" t="s">
        <v>162</v>
      </c>
      <c r="C81" s="50">
        <f aca="true" t="shared" si="8" ref="C81:E82">C82</f>
        <v>27000</v>
      </c>
      <c r="D81" s="50">
        <f t="shared" si="8"/>
        <v>0</v>
      </c>
      <c r="E81" s="50">
        <f t="shared" si="8"/>
        <v>0</v>
      </c>
    </row>
    <row r="82" spans="1:5" ht="131.25">
      <c r="A82" s="8" t="s">
        <v>163</v>
      </c>
      <c r="B82" s="13" t="s">
        <v>164</v>
      </c>
      <c r="C82" s="50">
        <f t="shared" si="8"/>
        <v>27000</v>
      </c>
      <c r="D82" s="50">
        <f t="shared" si="8"/>
        <v>0</v>
      </c>
      <c r="E82" s="50">
        <f t="shared" si="8"/>
        <v>0</v>
      </c>
    </row>
    <row r="83" spans="1:5" ht="131.25">
      <c r="A83" s="8" t="s">
        <v>158</v>
      </c>
      <c r="B83" s="13" t="s">
        <v>164</v>
      </c>
      <c r="C83" s="50">
        <f>27000</f>
        <v>27000</v>
      </c>
      <c r="D83" s="26">
        <v>0</v>
      </c>
      <c r="E83" s="26">
        <v>0</v>
      </c>
    </row>
    <row r="84" spans="1:5" s="30" customFormat="1" ht="26.25" customHeight="1">
      <c r="A84" s="27" t="s">
        <v>13</v>
      </c>
      <c r="B84" s="28" t="s">
        <v>89</v>
      </c>
      <c r="C84" s="29">
        <f>C85</f>
        <v>44358098.11</v>
      </c>
      <c r="D84" s="29">
        <f>D85</f>
        <v>22057985.62</v>
      </c>
      <c r="E84" s="29">
        <f>E85</f>
        <v>18164100</v>
      </c>
    </row>
    <row r="85" spans="1:5" ht="75.75" customHeight="1">
      <c r="A85" s="9" t="s">
        <v>20</v>
      </c>
      <c r="B85" s="12" t="s">
        <v>90</v>
      </c>
      <c r="C85" s="31">
        <f>C86+C93</f>
        <v>44358098.11</v>
      </c>
      <c r="D85" s="31">
        <f>D86+D93</f>
        <v>22057985.62</v>
      </c>
      <c r="E85" s="31">
        <f>E86+E93</f>
        <v>18164100</v>
      </c>
    </row>
    <row r="86" spans="1:5" ht="37.5">
      <c r="A86" s="8" t="s">
        <v>98</v>
      </c>
      <c r="B86" s="32" t="s">
        <v>91</v>
      </c>
      <c r="C86" s="16">
        <f>C87+C90</f>
        <v>25183050</v>
      </c>
      <c r="D86" s="16">
        <f>D87+D90</f>
        <v>18572900</v>
      </c>
      <c r="E86" s="16">
        <f>E87+E90</f>
        <v>18164100</v>
      </c>
    </row>
    <row r="87" spans="1:5" ht="37.5">
      <c r="A87" s="8" t="s">
        <v>99</v>
      </c>
      <c r="B87" s="2" t="s">
        <v>40</v>
      </c>
      <c r="C87" s="16">
        <f aca="true" t="shared" si="9" ref="C87:E88">C88</f>
        <v>22292900</v>
      </c>
      <c r="D87" s="16">
        <f t="shared" si="9"/>
        <v>18572900</v>
      </c>
      <c r="E87" s="16">
        <f t="shared" si="9"/>
        <v>18164100</v>
      </c>
    </row>
    <row r="88" spans="1:5" ht="77.25" customHeight="1">
      <c r="A88" s="8" t="s">
        <v>100</v>
      </c>
      <c r="B88" s="13" t="s">
        <v>128</v>
      </c>
      <c r="C88" s="14">
        <f t="shared" si="9"/>
        <v>22292900</v>
      </c>
      <c r="D88" s="14">
        <f t="shared" si="9"/>
        <v>18572900</v>
      </c>
      <c r="E88" s="14">
        <f t="shared" si="9"/>
        <v>18164100</v>
      </c>
    </row>
    <row r="89" spans="1:5" ht="75.75" customHeight="1">
      <c r="A89" s="8" t="s">
        <v>101</v>
      </c>
      <c r="B89" s="13" t="s">
        <v>127</v>
      </c>
      <c r="C89" s="14">
        <f>21534400+758500</f>
        <v>22292900</v>
      </c>
      <c r="D89" s="16">
        <f>18572900</f>
        <v>18572900</v>
      </c>
      <c r="E89" s="16">
        <f>18572900-408800</f>
        <v>18164100</v>
      </c>
    </row>
    <row r="90" spans="1:5" ht="55.5" customHeight="1">
      <c r="A90" s="8" t="s">
        <v>102</v>
      </c>
      <c r="B90" s="13" t="s">
        <v>95</v>
      </c>
      <c r="C90" s="33">
        <f aca="true" t="shared" si="10" ref="C90:E91">C91</f>
        <v>2890150</v>
      </c>
      <c r="D90" s="33">
        <f t="shared" si="10"/>
        <v>0</v>
      </c>
      <c r="E90" s="33">
        <f t="shared" si="10"/>
        <v>0</v>
      </c>
    </row>
    <row r="91" spans="1:5" ht="74.25" customHeight="1">
      <c r="A91" s="8" t="s">
        <v>103</v>
      </c>
      <c r="B91" s="13" t="s">
        <v>96</v>
      </c>
      <c r="C91" s="33">
        <f t="shared" si="10"/>
        <v>2890150</v>
      </c>
      <c r="D91" s="33">
        <f t="shared" si="10"/>
        <v>0</v>
      </c>
      <c r="E91" s="33">
        <f t="shared" si="10"/>
        <v>0</v>
      </c>
    </row>
    <row r="92" spans="1:5" ht="74.25" customHeight="1">
      <c r="A92" s="8" t="s">
        <v>104</v>
      </c>
      <c r="B92" s="13" t="s">
        <v>96</v>
      </c>
      <c r="C92" s="33">
        <f>2300010+590140</f>
        <v>2890150</v>
      </c>
      <c r="D92" s="26">
        <f>0</f>
        <v>0</v>
      </c>
      <c r="E92" s="26">
        <f>0</f>
        <v>0</v>
      </c>
    </row>
    <row r="93" spans="1:5" ht="57.75" customHeight="1">
      <c r="A93" s="8" t="s">
        <v>106</v>
      </c>
      <c r="B93" s="13" t="s">
        <v>105</v>
      </c>
      <c r="C93" s="33">
        <f>C94+C97+C100</f>
        <v>19175048.11</v>
      </c>
      <c r="D93" s="33">
        <f>D94+D97+D100</f>
        <v>3485085.62</v>
      </c>
      <c r="E93" s="33">
        <f>E94+E97+E100</f>
        <v>0</v>
      </c>
    </row>
    <row r="94" spans="1:5" ht="170.25" customHeight="1">
      <c r="A94" s="8" t="s">
        <v>129</v>
      </c>
      <c r="B94" s="20" t="s">
        <v>133</v>
      </c>
      <c r="C94" s="33">
        <f aca="true" t="shared" si="11" ref="C94:E95">C95</f>
        <v>3284665.36</v>
      </c>
      <c r="D94" s="33">
        <f t="shared" si="11"/>
        <v>3485085.62</v>
      </c>
      <c r="E94" s="33">
        <f t="shared" si="11"/>
        <v>0</v>
      </c>
    </row>
    <row r="95" spans="1:5" ht="188.25" customHeight="1">
      <c r="A95" s="8" t="s">
        <v>130</v>
      </c>
      <c r="B95" s="20" t="s">
        <v>131</v>
      </c>
      <c r="C95" s="33">
        <f t="shared" si="11"/>
        <v>3284665.36</v>
      </c>
      <c r="D95" s="33">
        <f t="shared" si="11"/>
        <v>3485085.62</v>
      </c>
      <c r="E95" s="33">
        <f t="shared" si="11"/>
        <v>0</v>
      </c>
    </row>
    <row r="96" spans="1:5" ht="186.75" customHeight="1">
      <c r="A96" s="8" t="s">
        <v>132</v>
      </c>
      <c r="B96" s="20" t="s">
        <v>131</v>
      </c>
      <c r="C96" s="33">
        <f>3284665.36</f>
        <v>3284665.36</v>
      </c>
      <c r="D96" s="33">
        <f>3485085.62</f>
        <v>3485085.62</v>
      </c>
      <c r="E96" s="33">
        <f>0</f>
        <v>0</v>
      </c>
    </row>
    <row r="97" spans="1:5" ht="57.75" customHeight="1">
      <c r="A97" s="8" t="s">
        <v>138</v>
      </c>
      <c r="B97" s="20" t="s">
        <v>139</v>
      </c>
      <c r="C97" s="33">
        <f aca="true" t="shared" si="12" ref="C97:E98">C98</f>
        <v>8249999.89</v>
      </c>
      <c r="D97" s="33">
        <f t="shared" si="12"/>
        <v>0</v>
      </c>
      <c r="E97" s="33">
        <f t="shared" si="12"/>
        <v>0</v>
      </c>
    </row>
    <row r="98" spans="1:5" ht="78" customHeight="1">
      <c r="A98" s="8" t="s">
        <v>140</v>
      </c>
      <c r="B98" s="20" t="s">
        <v>141</v>
      </c>
      <c r="C98" s="33">
        <f t="shared" si="12"/>
        <v>8249999.89</v>
      </c>
      <c r="D98" s="33">
        <f t="shared" si="12"/>
        <v>0</v>
      </c>
      <c r="E98" s="33">
        <f t="shared" si="12"/>
        <v>0</v>
      </c>
    </row>
    <row r="99" spans="1:5" ht="79.5" customHeight="1">
      <c r="A99" s="8" t="s">
        <v>142</v>
      </c>
      <c r="B99" s="20" t="s">
        <v>141</v>
      </c>
      <c r="C99" s="33">
        <f>10000000-1750000.11</f>
        <v>8249999.89</v>
      </c>
      <c r="D99" s="33">
        <f>0</f>
        <v>0</v>
      </c>
      <c r="E99" s="33">
        <f>0</f>
        <v>0</v>
      </c>
    </row>
    <row r="100" spans="1:5" ht="23.25" customHeight="1">
      <c r="A100" s="8" t="s">
        <v>143</v>
      </c>
      <c r="B100" s="20" t="s">
        <v>144</v>
      </c>
      <c r="C100" s="33">
        <f aca="true" t="shared" si="13" ref="C100:E101">C101</f>
        <v>7640382.86</v>
      </c>
      <c r="D100" s="33">
        <f t="shared" si="13"/>
        <v>0</v>
      </c>
      <c r="E100" s="33">
        <f t="shared" si="13"/>
        <v>0</v>
      </c>
    </row>
    <row r="101" spans="1:5" ht="39" customHeight="1">
      <c r="A101" s="8" t="s">
        <v>145</v>
      </c>
      <c r="B101" s="20" t="s">
        <v>146</v>
      </c>
      <c r="C101" s="33">
        <f t="shared" si="13"/>
        <v>7640382.86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147</v>
      </c>
      <c r="B102" s="20" t="s">
        <v>146</v>
      </c>
      <c r="C102" s="33">
        <f>4637651+813623+1000000+1613848.36-1000000+575260.5</f>
        <v>7640382.86</v>
      </c>
      <c r="D102" s="33">
        <f>0</f>
        <v>0</v>
      </c>
      <c r="E102" s="33">
        <f>0</f>
        <v>0</v>
      </c>
    </row>
    <row r="103" spans="1:5" ht="18.75">
      <c r="A103" s="40" t="s">
        <v>107</v>
      </c>
      <c r="B103" s="40"/>
      <c r="C103" s="11">
        <f>C29+C84</f>
        <v>92247558.93</v>
      </c>
      <c r="D103" s="11">
        <f>D29+D84</f>
        <v>69155146.44</v>
      </c>
      <c r="E103" s="11">
        <f>E29+E84</f>
        <v>65261260.82</v>
      </c>
    </row>
    <row r="104" ht="18.75">
      <c r="E104" s="34" t="s">
        <v>155</v>
      </c>
    </row>
    <row r="105" ht="18.75">
      <c r="C105" s="35"/>
    </row>
    <row r="107" ht="18.75">
      <c r="C107" s="35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103:B103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2021-04-27T10:28:25Z</dcterms:modified>
  <cp:category/>
  <cp:version/>
  <cp:contentType/>
  <cp:contentStatus/>
</cp:coreProperties>
</file>